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375" windowHeight="10410" firstSheet="2" activeTab="5"/>
  </bookViews>
  <sheets>
    <sheet name="Лист10" sheetId="10" r:id="rId1"/>
    <sheet name="Лист11" sheetId="11" r:id="rId2"/>
    <sheet name="Лист1" sheetId="1" r:id="rId3"/>
    <sheet name="Лист2" sheetId="2" r:id="rId4"/>
    <sheet name="Лист3" sheetId="3" r:id="rId5"/>
    <sheet name="Лист4" sheetId="4" r:id="rId6"/>
    <sheet name="Лист5" sheetId="5" r:id="rId7"/>
    <sheet name="Лист6" sheetId="6" r:id="rId8"/>
    <sheet name="Лист7" sheetId="7" r:id="rId9"/>
    <sheet name="Лист8" sheetId="8" r:id="rId10"/>
    <sheet name="Лист12" sheetId="12" r:id="rId11"/>
    <sheet name="Лист9" sheetId="9" r:id="rId12"/>
    <sheet name="Лист13" sheetId="13" r:id="rId13"/>
    <sheet name="Лист14" sheetId="14" r:id="rId14"/>
  </sheets>
  <definedNames>
    <definedName name="_xlnm.Print_Area" localSheetId="2">Лист1!$A$1:$CB$54</definedName>
    <definedName name="_xlnm.Print_Area" localSheetId="3">Лист2!$A$1:$BN$47</definedName>
    <definedName name="_xlnm.Print_Area" localSheetId="5">Лист4!$A$1:$N$139</definedName>
    <definedName name="_xlnm.Print_Area" localSheetId="8">Лист7!$A$1:$M$90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7" l="1"/>
  <c r="F9" i="7"/>
  <c r="G49" i="7" l="1"/>
  <c r="F49" i="7"/>
  <c r="E49" i="7"/>
  <c r="J31" i="7"/>
  <c r="I31" i="7"/>
  <c r="H31" i="7"/>
  <c r="BI26" i="3" l="1"/>
  <c r="BI18" i="3" s="1"/>
  <c r="BI16" i="3" s="1"/>
  <c r="H86" i="6" l="1"/>
  <c r="H90" i="5"/>
  <c r="G52" i="4"/>
  <c r="F93" i="5" l="1"/>
  <c r="F92" i="5"/>
  <c r="G80" i="7" l="1"/>
  <c r="F80" i="7"/>
  <c r="J83" i="7"/>
  <c r="I83" i="7"/>
  <c r="H67" i="7"/>
  <c r="H85" i="6"/>
  <c r="F89" i="6"/>
  <c r="F88" i="6"/>
  <c r="F31" i="6"/>
  <c r="F30" i="6"/>
  <c r="F33" i="5"/>
  <c r="F32" i="5"/>
  <c r="F54" i="4" l="1"/>
  <c r="K120" i="4"/>
  <c r="H31" i="4"/>
  <c r="G20" i="6" l="1"/>
  <c r="G21" i="5"/>
  <c r="G21" i="4"/>
  <c r="E60" i="7" l="1"/>
  <c r="H70" i="7"/>
  <c r="L99" i="4"/>
  <c r="K110" i="4"/>
  <c r="F110" i="4" s="1"/>
  <c r="L96" i="4" l="1"/>
  <c r="K102" i="4"/>
  <c r="F102" i="4" s="1"/>
  <c r="L95" i="4" l="1"/>
  <c r="J82" i="7"/>
  <c r="J80" i="7" s="1"/>
  <c r="I82" i="7"/>
  <c r="I80" i="7" s="1"/>
  <c r="E35" i="7"/>
  <c r="H41" i="7"/>
  <c r="E18" i="7"/>
  <c r="E23" i="7"/>
  <c r="E19" i="7"/>
  <c r="E14" i="7"/>
  <c r="E22" i="7"/>
  <c r="E21" i="7"/>
  <c r="E17" i="7"/>
  <c r="E20" i="7"/>
  <c r="E16" i="7"/>
  <c r="M87" i="5"/>
  <c r="G68" i="4"/>
  <c r="F74" i="4"/>
  <c r="F64" i="4"/>
  <c r="L9" i="4" l="1"/>
  <c r="M9" i="4"/>
  <c r="BI61" i="3"/>
  <c r="F79" i="4" l="1"/>
  <c r="F23" i="4" l="1"/>
  <c r="E80" i="7" l="1"/>
  <c r="H83" i="7"/>
  <c r="H123" i="4"/>
  <c r="F125" i="4"/>
  <c r="F34" i="4"/>
  <c r="F33" i="4"/>
  <c r="F124" i="4"/>
  <c r="H48" i="7" l="1"/>
  <c r="BI81" i="3" l="1"/>
  <c r="BI58" i="3" s="1"/>
  <c r="F61" i="5"/>
  <c r="H12" i="7" l="1"/>
  <c r="H10" i="7" s="1"/>
  <c r="H87" i="7" l="1"/>
  <c r="H86" i="7"/>
  <c r="G60" i="7"/>
  <c r="J69" i="7"/>
  <c r="I69" i="7"/>
  <c r="H62" i="7"/>
  <c r="J99" i="4"/>
  <c r="I99" i="4"/>
  <c r="H99" i="4"/>
  <c r="G99" i="4"/>
  <c r="E32" i="7" l="1"/>
  <c r="K104" i="4"/>
  <c r="F104" i="4" s="1"/>
  <c r="K108" i="4"/>
  <c r="F108" i="4" s="1"/>
  <c r="F121" i="4"/>
  <c r="F120" i="4"/>
  <c r="K94" i="4"/>
  <c r="F94" i="4" s="1"/>
  <c r="F90" i="4"/>
  <c r="F76" i="4"/>
  <c r="F72" i="4"/>
  <c r="F70" i="4"/>
  <c r="F44" i="4"/>
  <c r="L73" i="6" l="1"/>
  <c r="K78" i="6"/>
  <c r="K74" i="6"/>
  <c r="F74" i="6" s="1"/>
  <c r="L77" i="5"/>
  <c r="K82" i="5"/>
  <c r="K78" i="5"/>
  <c r="F78" i="5" s="1"/>
  <c r="F78" i="6" l="1"/>
  <c r="H32" i="6"/>
  <c r="H89" i="5"/>
  <c r="K101" i="4" l="1"/>
  <c r="N133" i="4"/>
  <c r="K134" i="4"/>
  <c r="F134" i="4" s="1"/>
  <c r="F47" i="4"/>
  <c r="F101" i="4" l="1"/>
  <c r="F22" i="4"/>
  <c r="F21" i="4" s="1"/>
  <c r="G42" i="4" l="1"/>
  <c r="H69" i="7" l="1"/>
  <c r="K109" i="4"/>
  <c r="N129" i="4" l="1"/>
  <c r="K132" i="4"/>
  <c r="F132" i="4" l="1"/>
  <c r="H75" i="7"/>
  <c r="K133" i="4"/>
  <c r="F133" i="4" s="1"/>
  <c r="N128" i="4"/>
  <c r="N127" i="4" s="1"/>
  <c r="M129" i="4"/>
  <c r="L129" i="4"/>
  <c r="H82" i="7" l="1"/>
  <c r="F46" i="4"/>
  <c r="BI8" i="3"/>
  <c r="H79" i="7" l="1"/>
  <c r="H78" i="7"/>
  <c r="J77" i="7"/>
  <c r="I77" i="7"/>
  <c r="F85" i="6" l="1"/>
  <c r="F86" i="6"/>
  <c r="F89" i="5" l="1"/>
  <c r="F90" i="5"/>
  <c r="H30" i="5"/>
  <c r="F31" i="5"/>
  <c r="F30" i="5" l="1"/>
  <c r="H29" i="5"/>
  <c r="H28" i="6"/>
  <c r="H27" i="6" s="1"/>
  <c r="F29" i="6"/>
  <c r="F31" i="4"/>
  <c r="F28" i="6" l="1"/>
  <c r="F27" i="6"/>
  <c r="F29" i="5"/>
  <c r="H28" i="5"/>
  <c r="F28" i="5" s="1"/>
  <c r="H30" i="4"/>
  <c r="H29" i="4" s="1"/>
  <c r="H17" i="4" s="1"/>
  <c r="F21" i="6"/>
  <c r="F22" i="6"/>
  <c r="G23" i="6"/>
  <c r="L23" i="6"/>
  <c r="K24" i="6"/>
  <c r="K25" i="6"/>
  <c r="F25" i="6" s="1"/>
  <c r="K84" i="6"/>
  <c r="G61" i="6"/>
  <c r="F62" i="6"/>
  <c r="F41" i="5"/>
  <c r="K88" i="5"/>
  <c r="K87" i="5"/>
  <c r="F87" i="5" s="1"/>
  <c r="G64" i="5"/>
  <c r="F65" i="5"/>
  <c r="F48" i="5"/>
  <c r="K119" i="4"/>
  <c r="F30" i="4" l="1"/>
  <c r="F29" i="4" s="1"/>
  <c r="F24" i="6"/>
  <c r="L24" i="4" l="1"/>
  <c r="M24" i="4"/>
  <c r="K28" i="4"/>
  <c r="F28" i="4" s="1"/>
  <c r="G36" i="6" l="1"/>
  <c r="F39" i="6"/>
  <c r="G38" i="5"/>
  <c r="M118" i="4" l="1"/>
  <c r="N49" i="7" l="1"/>
  <c r="N35" i="7"/>
  <c r="F85" i="4" l="1"/>
  <c r="H54" i="7" l="1"/>
  <c r="F81" i="4"/>
  <c r="G82" i="4"/>
  <c r="F86" i="4"/>
  <c r="F83" i="4" l="1"/>
  <c r="K137" i="4" l="1"/>
  <c r="F137" i="4" s="1"/>
  <c r="K131" i="4"/>
  <c r="K114" i="4"/>
  <c r="F114" i="4" s="1"/>
  <c r="E57" i="7" l="1"/>
  <c r="N35" i="4"/>
  <c r="F37" i="4"/>
  <c r="K136" i="4"/>
  <c r="F136" i="4" s="1"/>
  <c r="F126" i="4" l="1"/>
  <c r="F123" i="4" s="1"/>
  <c r="F32" i="4"/>
  <c r="H50" i="7" l="1"/>
  <c r="H64" i="7" l="1"/>
  <c r="M128" i="4" l="1"/>
  <c r="M127" i="4" s="1"/>
  <c r="L128" i="4"/>
  <c r="L127" i="4" s="1"/>
  <c r="K135" i="4"/>
  <c r="F135" i="4" s="1"/>
  <c r="K130" i="4"/>
  <c r="N17" i="4"/>
  <c r="F36" i="4"/>
  <c r="F35" i="4" s="1"/>
  <c r="F130" i="4" l="1"/>
  <c r="K129" i="4"/>
  <c r="K128" i="4" s="1"/>
  <c r="K127" i="4" s="1"/>
  <c r="F131" i="4"/>
  <c r="F45" i="4"/>
  <c r="F129" i="4" l="1"/>
  <c r="F128" i="4" s="1"/>
  <c r="F127" i="4" s="1"/>
  <c r="L92" i="4"/>
  <c r="J53" i="7"/>
  <c r="I53" i="7"/>
  <c r="H53" i="7"/>
  <c r="H61" i="7"/>
  <c r="K100" i="4"/>
  <c r="H73" i="7"/>
  <c r="H66" i="7"/>
  <c r="H45" i="7"/>
  <c r="H56" i="7"/>
  <c r="H43" i="7"/>
  <c r="F100" i="4" l="1"/>
  <c r="F78" i="4"/>
  <c r="G65" i="4"/>
  <c r="K15" i="4"/>
  <c r="F15" i="4" s="1"/>
  <c r="K14" i="4"/>
  <c r="K13" i="4"/>
  <c r="K12" i="4"/>
  <c r="F12" i="4" s="1"/>
  <c r="F10" i="4"/>
  <c r="K9" i="4" l="1"/>
  <c r="M83" i="6"/>
  <c r="M82" i="6" s="1"/>
  <c r="M66" i="6" s="1"/>
  <c r="K26" i="6"/>
  <c r="K23" i="6" s="1"/>
  <c r="M86" i="5"/>
  <c r="M70" i="5" s="1"/>
  <c r="M117" i="4"/>
  <c r="M91" i="4" s="1"/>
  <c r="M17" i="4"/>
  <c r="K27" i="4"/>
  <c r="G9" i="4" l="1"/>
  <c r="G38" i="4" s="1"/>
  <c r="G57" i="7"/>
  <c r="H76" i="7"/>
  <c r="J72" i="7"/>
  <c r="I72" i="7"/>
  <c r="H72" i="7"/>
  <c r="J71" i="7"/>
  <c r="I71" i="7"/>
  <c r="H71" i="7"/>
  <c r="J67" i="7"/>
  <c r="I67" i="7" s="1"/>
  <c r="J76" i="7"/>
  <c r="F76" i="7" s="1"/>
  <c r="G35" i="7"/>
  <c r="J35" i="7" s="1"/>
  <c r="F35" i="7"/>
  <c r="I35" i="7" s="1"/>
  <c r="J42" i="7"/>
  <c r="I42" i="7"/>
  <c r="H42" i="7"/>
  <c r="J34" i="7"/>
  <c r="I34" i="7"/>
  <c r="K81" i="6"/>
  <c r="F81" i="6" s="1"/>
  <c r="K80" i="6"/>
  <c r="F80" i="6" s="1"/>
  <c r="K79" i="6"/>
  <c r="F79" i="6" s="1"/>
  <c r="K77" i="6"/>
  <c r="F77" i="6" s="1"/>
  <c r="K72" i="6"/>
  <c r="K71" i="6"/>
  <c r="G54" i="6"/>
  <c r="F58" i="6"/>
  <c r="K83" i="5"/>
  <c r="K81" i="5"/>
  <c r="G57" i="5"/>
  <c r="K25" i="5"/>
  <c r="K106" i="4"/>
  <c r="F106" i="4" s="1"/>
  <c r="K111" i="4"/>
  <c r="K107" i="4"/>
  <c r="F75" i="4"/>
  <c r="M138" i="4"/>
  <c r="I76" i="7" l="1"/>
  <c r="F60" i="7"/>
  <c r="F57" i="7" s="1"/>
  <c r="K70" i="6"/>
  <c r="G28" i="7"/>
  <c r="F28" i="7"/>
  <c r="H47" i="7"/>
  <c r="H39" i="7"/>
  <c r="H37" i="7"/>
  <c r="F88" i="4"/>
  <c r="F80" i="4"/>
  <c r="H59" i="7" l="1"/>
  <c r="K113" i="4"/>
  <c r="F11" i="4"/>
  <c r="BI6" i="3"/>
  <c r="F113" i="4" l="1"/>
  <c r="J52" i="7"/>
  <c r="I52" i="7"/>
  <c r="H52" i="7"/>
  <c r="J51" i="7"/>
  <c r="I51" i="7"/>
  <c r="H51" i="7"/>
  <c r="H34" i="7"/>
  <c r="K83" i="6"/>
  <c r="K82" i="6" s="1"/>
  <c r="F64" i="6"/>
  <c r="F53" i="6"/>
  <c r="F46" i="6"/>
  <c r="G40" i="6"/>
  <c r="F43" i="6"/>
  <c r="K115" i="4"/>
  <c r="F115" i="4" s="1"/>
  <c r="K85" i="5"/>
  <c r="F85" i="5" s="1"/>
  <c r="F68" i="5"/>
  <c r="F67" i="5"/>
  <c r="F56" i="5"/>
  <c r="F49" i="5"/>
  <c r="G42" i="5"/>
  <c r="F45" i="5"/>
  <c r="F82" i="4"/>
  <c r="F87" i="4"/>
  <c r="F67" i="4"/>
  <c r="F56" i="4"/>
  <c r="J65" i="7" l="1"/>
  <c r="I65" i="7"/>
  <c r="J63" i="7"/>
  <c r="I63" i="7"/>
  <c r="J58" i="7"/>
  <c r="I58" i="7"/>
  <c r="J55" i="7"/>
  <c r="I55" i="7"/>
  <c r="J49" i="7"/>
  <c r="I49" i="7"/>
  <c r="J46" i="7"/>
  <c r="I46" i="7"/>
  <c r="J44" i="7"/>
  <c r="I44" i="7"/>
  <c r="J40" i="7"/>
  <c r="I40" i="7"/>
  <c r="J38" i="7"/>
  <c r="I38" i="7"/>
  <c r="J36" i="7"/>
  <c r="I36" i="7"/>
  <c r="J33" i="7"/>
  <c r="I33" i="7"/>
  <c r="J30" i="7"/>
  <c r="I30" i="7"/>
  <c r="J29" i="7"/>
  <c r="I29" i="7"/>
  <c r="F72" i="6"/>
  <c r="F71" i="6"/>
  <c r="F50" i="6"/>
  <c r="F49" i="6"/>
  <c r="F48" i="6"/>
  <c r="J60" i="7" l="1"/>
  <c r="J57" i="7" s="1"/>
  <c r="I60" i="7"/>
  <c r="I57" i="7" s="1"/>
  <c r="J28" i="7"/>
  <c r="I28" i="7"/>
  <c r="F53" i="5"/>
  <c r="F52" i="5"/>
  <c r="F76" i="5"/>
  <c r="F75" i="5"/>
  <c r="F63" i="4" l="1"/>
  <c r="F62" i="4"/>
  <c r="K98" i="4" l="1"/>
  <c r="F98" i="4" s="1"/>
  <c r="K97" i="4"/>
  <c r="F97" i="4" s="1"/>
  <c r="H25" i="7" l="1"/>
  <c r="H27" i="7"/>
  <c r="H29" i="7"/>
  <c r="H30" i="7"/>
  <c r="H33" i="7"/>
  <c r="H36" i="7"/>
  <c r="H38" i="7"/>
  <c r="H40" i="7"/>
  <c r="H44" i="7"/>
  <c r="H46" i="7"/>
  <c r="H49" i="7"/>
  <c r="H55" i="7"/>
  <c r="H58" i="7"/>
  <c r="H63" i="7"/>
  <c r="H65" i="7"/>
  <c r="H77" i="7"/>
  <c r="H81" i="7"/>
  <c r="F60" i="4"/>
  <c r="H60" i="7" l="1"/>
  <c r="H80" i="7"/>
  <c r="H122" i="4"/>
  <c r="K96" i="4" l="1"/>
  <c r="F42" i="4"/>
  <c r="G50" i="4"/>
  <c r="G41" i="4" s="1"/>
  <c r="F51" i="4"/>
  <c r="F50" i="4" s="1"/>
  <c r="L91" i="4" l="1"/>
  <c r="J32" i="7"/>
  <c r="I32" i="7"/>
  <c r="G32" i="7"/>
  <c r="J9" i="7" s="1"/>
  <c r="F32" i="7"/>
  <c r="I9" i="7" s="1"/>
  <c r="H35" i="7"/>
  <c r="H32" i="7" s="1"/>
  <c r="E28" i="7"/>
  <c r="E26" i="7" s="1"/>
  <c r="F87" i="6"/>
  <c r="G85" i="6"/>
  <c r="F84" i="6"/>
  <c r="K76" i="6"/>
  <c r="F76" i="6" s="1"/>
  <c r="K75" i="6"/>
  <c r="L70" i="6"/>
  <c r="F70" i="6"/>
  <c r="K68" i="6"/>
  <c r="F65" i="6"/>
  <c r="F61" i="6"/>
  <c r="F60" i="6"/>
  <c r="F59" i="6"/>
  <c r="F57" i="6"/>
  <c r="F56" i="6"/>
  <c r="F55" i="6"/>
  <c r="F52" i="6"/>
  <c r="F47" i="6"/>
  <c r="G47" i="6" s="1"/>
  <c r="G45" i="6"/>
  <c r="F45" i="6"/>
  <c r="F42" i="6"/>
  <c r="F41" i="6"/>
  <c r="F38" i="6"/>
  <c r="F37" i="6"/>
  <c r="G35" i="6"/>
  <c r="F26" i="6"/>
  <c r="F23" i="6" s="1"/>
  <c r="F20" i="6"/>
  <c r="F19" i="6"/>
  <c r="F18" i="6"/>
  <c r="L16" i="6"/>
  <c r="H9" i="6"/>
  <c r="G9" i="6"/>
  <c r="F91" i="5"/>
  <c r="G89" i="5"/>
  <c r="F88" i="5"/>
  <c r="K86" i="5"/>
  <c r="K84" i="5"/>
  <c r="K80" i="5"/>
  <c r="K79" i="5"/>
  <c r="L74" i="5"/>
  <c r="L73" i="5" s="1"/>
  <c r="L71" i="5" s="1"/>
  <c r="F74" i="5"/>
  <c r="K72" i="5"/>
  <c r="F69" i="5"/>
  <c r="F66" i="5"/>
  <c r="F63" i="5"/>
  <c r="F62" i="5"/>
  <c r="F60" i="5"/>
  <c r="F59" i="5"/>
  <c r="F58" i="5"/>
  <c r="F55" i="5"/>
  <c r="F50" i="5"/>
  <c r="G50" i="5" s="1"/>
  <c r="F44" i="5"/>
  <c r="F43" i="5"/>
  <c r="F40" i="5"/>
  <c r="F39" i="5"/>
  <c r="G37" i="5"/>
  <c r="K27" i="5"/>
  <c r="F27" i="5" s="1"/>
  <c r="K26" i="5"/>
  <c r="F26" i="5" s="1"/>
  <c r="F25" i="5"/>
  <c r="L24" i="5"/>
  <c r="L17" i="5" s="1"/>
  <c r="G24" i="5"/>
  <c r="F23" i="5"/>
  <c r="F22" i="5"/>
  <c r="F21" i="5"/>
  <c r="F20" i="5"/>
  <c r="F19" i="5"/>
  <c r="F16" i="5"/>
  <c r="F14" i="5"/>
  <c r="J13" i="5"/>
  <c r="F13" i="5" s="1"/>
  <c r="J12" i="5"/>
  <c r="J11" i="5"/>
  <c r="J10" i="5"/>
  <c r="F10" i="5" s="1"/>
  <c r="H9" i="5"/>
  <c r="G9" i="5"/>
  <c r="K138" i="4"/>
  <c r="F122" i="4"/>
  <c r="K122" i="4"/>
  <c r="G122" i="4"/>
  <c r="F119" i="4"/>
  <c r="K116" i="4"/>
  <c r="F116" i="4" s="1"/>
  <c r="K112" i="4"/>
  <c r="K105" i="4"/>
  <c r="K103" i="4"/>
  <c r="F96" i="4"/>
  <c r="K93" i="4"/>
  <c r="F93" i="4" s="1"/>
  <c r="F89" i="4"/>
  <c r="F84" i="4"/>
  <c r="F77" i="4"/>
  <c r="F73" i="4"/>
  <c r="F71" i="4"/>
  <c r="F69" i="4"/>
  <c r="F68" i="4"/>
  <c r="F66" i="4"/>
  <c r="G60" i="4"/>
  <c r="F55" i="4"/>
  <c r="F53" i="4"/>
  <c r="F52" i="4" s="1"/>
  <c r="F43" i="4"/>
  <c r="F27" i="4"/>
  <c r="K26" i="4"/>
  <c r="F26" i="4" s="1"/>
  <c r="K25" i="4"/>
  <c r="L17" i="4"/>
  <c r="K17" i="4" s="1"/>
  <c r="F20" i="4"/>
  <c r="F19" i="4"/>
  <c r="F16" i="4"/>
  <c r="F14" i="4"/>
  <c r="H9" i="4"/>
  <c r="K73" i="6" l="1"/>
  <c r="K99" i="4"/>
  <c r="K95" i="4" s="1"/>
  <c r="F95" i="4" s="1"/>
  <c r="L70" i="5"/>
  <c r="K71" i="5"/>
  <c r="K70" i="5" s="1"/>
  <c r="F64" i="5"/>
  <c r="K77" i="5"/>
  <c r="I26" i="7"/>
  <c r="F38" i="5"/>
  <c r="F36" i="6"/>
  <c r="F25" i="4"/>
  <c r="F24" i="4" s="1"/>
  <c r="F17" i="4" s="1"/>
  <c r="K24" i="4"/>
  <c r="F65" i="4"/>
  <c r="E24" i="7"/>
  <c r="F41" i="4"/>
  <c r="F86" i="5"/>
  <c r="F75" i="6"/>
  <c r="F83" i="6"/>
  <c r="F82" i="6" s="1"/>
  <c r="F72" i="5"/>
  <c r="F42" i="5"/>
  <c r="F57" i="5"/>
  <c r="G54" i="5"/>
  <c r="F13" i="4"/>
  <c r="H28" i="7"/>
  <c r="F40" i="6"/>
  <c r="F68" i="6"/>
  <c r="F54" i="6"/>
  <c r="F51" i="6" s="1"/>
  <c r="F44" i="6" s="1"/>
  <c r="G51" i="6"/>
  <c r="G44" i="6" s="1"/>
  <c r="G33" i="6" s="1"/>
  <c r="F118" i="4"/>
  <c r="F117" i="4" s="1"/>
  <c r="K24" i="5"/>
  <c r="K118" i="4"/>
  <c r="K117" i="4" s="1"/>
  <c r="K92" i="4"/>
  <c r="F92" i="4"/>
  <c r="H57" i="7"/>
  <c r="F26" i="7"/>
  <c r="F24" i="7" s="1"/>
  <c r="J26" i="7"/>
  <c r="J24" i="7" s="1"/>
  <c r="G26" i="7"/>
  <c r="G24" i="7" s="1"/>
  <c r="L69" i="6"/>
  <c r="G16" i="6"/>
  <c r="G32" i="6" s="1"/>
  <c r="F12" i="5"/>
  <c r="F24" i="5"/>
  <c r="F17" i="5" s="1"/>
  <c r="G17" i="5"/>
  <c r="G34" i="5" s="1"/>
  <c r="K91" i="4"/>
  <c r="G17" i="4"/>
  <c r="F16" i="6"/>
  <c r="F9" i="6"/>
  <c r="K16" i="6"/>
  <c r="F9" i="5"/>
  <c r="K17" i="5"/>
  <c r="F71" i="5" l="1"/>
  <c r="F70" i="5" s="1"/>
  <c r="F99" i="4"/>
  <c r="K69" i="6"/>
  <c r="K67" i="6" s="1"/>
  <c r="L67" i="6"/>
  <c r="L66" i="6" s="1"/>
  <c r="F77" i="5"/>
  <c r="F73" i="5" s="1"/>
  <c r="F73" i="6"/>
  <c r="F69" i="6" s="1"/>
  <c r="G47" i="5"/>
  <c r="G35" i="5" s="1"/>
  <c r="F54" i="5"/>
  <c r="F58" i="4"/>
  <c r="F35" i="6"/>
  <c r="F9" i="4"/>
  <c r="F38" i="4" s="1"/>
  <c r="F37" i="5"/>
  <c r="I24" i="7"/>
  <c r="K73" i="5"/>
  <c r="F34" i="5"/>
  <c r="G58" i="4"/>
  <c r="F32" i="6"/>
  <c r="F97" i="5" l="1"/>
  <c r="F91" i="6"/>
  <c r="K66" i="6"/>
  <c r="F67" i="6"/>
  <c r="F66" i="6" s="1"/>
  <c r="F33" i="6" s="1"/>
  <c r="G39" i="4"/>
  <c r="F47" i="5"/>
  <c r="F35" i="5" s="1"/>
  <c r="H26" i="7"/>
  <c r="H24" i="7" l="1"/>
  <c r="F139" i="4" l="1"/>
  <c r="N9" i="7" l="1"/>
  <c r="F91" i="4" l="1"/>
  <c r="F39" i="4"/>
  <c r="O38" i="4" s="1"/>
  <c r="E10" i="7"/>
  <c r="E9" i="7" l="1"/>
  <c r="H9" i="7" l="1"/>
  <c r="N10" i="7"/>
</calcChain>
</file>

<file path=xl/sharedStrings.xml><?xml version="1.0" encoding="utf-8"?>
<sst xmlns="http://schemas.openxmlformats.org/spreadsheetml/2006/main" count="1092" uniqueCount="468">
  <si>
    <t>Приложение</t>
  </si>
  <si>
    <t>к Порядку составления и утверждения плана</t>
  </si>
  <si>
    <t>финансово-хозяйственной деятельности федеральных</t>
  </si>
  <si>
    <t>государственных бюджетных учреждений,</t>
  </si>
  <si>
    <t>находящихся в ведении Федеральной службы</t>
  </si>
  <si>
    <t>по надзору в сфере образования и науки,</t>
  </si>
  <si>
    <t>утв. приказом Федеральной службы</t>
  </si>
  <si>
    <t>по надзору в сфере образования и науки</t>
  </si>
  <si>
    <t>от 20 октября 2016 г. № 1773</t>
  </si>
  <si>
    <t>УТВЕРЖДАЮ</t>
  </si>
  <si>
    <t>(подпись)</t>
  </si>
  <si>
    <t>(расшифровка подписи)</t>
  </si>
  <si>
    <t>М. П.</t>
  </si>
  <si>
    <t>«</t>
  </si>
  <si>
    <t>»</t>
  </si>
  <si>
    <t>20</t>
  </si>
  <si>
    <t>г.</t>
  </si>
  <si>
    <t>(дата утверждения документа)</t>
  </si>
  <si>
    <t>План финансово-хозяйственной деятельности</t>
  </si>
  <si>
    <t>на</t>
  </si>
  <si>
    <t>(финансовый год, финансовый год и плановый период)</t>
  </si>
  <si>
    <t>КОДЫ</t>
  </si>
  <si>
    <t>Форма по КФД</t>
  </si>
  <si>
    <t xml:space="preserve"> г.</t>
  </si>
  <si>
    <t>Дата</t>
  </si>
  <si>
    <t>по ОКОПФ</t>
  </si>
  <si>
    <t>по ОКПО</t>
  </si>
  <si>
    <t>по ОКВЭД</t>
  </si>
  <si>
    <t>по ОКТМО</t>
  </si>
  <si>
    <t>Муниципальная бюджетная дошкольная общеобразовательная  организация "ЦДР  Детский сад №17 "Мамонтёнок"</t>
  </si>
  <si>
    <t>по ОКАТО</t>
  </si>
  <si>
    <t>ОГРН</t>
  </si>
  <si>
    <t>Единица измерения: руб.</t>
  </si>
  <si>
    <t>по ОКЕИ</t>
  </si>
  <si>
    <t>383</t>
  </si>
  <si>
    <t>Наименование органа,</t>
  </si>
  <si>
    <t>Управление образования мэрии муниципального образования города Черкесска</t>
  </si>
  <si>
    <t>по Сводному</t>
  </si>
  <si>
    <t>осуществляющего функции</t>
  </si>
  <si>
    <t>реестру</t>
  </si>
  <si>
    <t>и полномочия учредителя</t>
  </si>
  <si>
    <t>Адрес фактического местонахождения</t>
  </si>
  <si>
    <t>369000 КЧР, г.Черкесск, ул.Октябрьская,317 "б"</t>
  </si>
  <si>
    <t>Код по реестру участников бюджетного процесса, а также юридических лиц, не являющихся участниками бюджетного процесса</t>
  </si>
  <si>
    <t>Обеспечение воспитания, обучения и развития, а так же присмотр, уход и оздоровление детей дошкольного возраста</t>
  </si>
  <si>
    <t>Образование дошкольное, присмотр и уход</t>
  </si>
  <si>
    <t>- художественная гимнастика</t>
  </si>
  <si>
    <t>- спортивная гимнастика</t>
  </si>
  <si>
    <t>- студия национального танца</t>
  </si>
  <si>
    <t xml:space="preserve"> - школа плавания</t>
  </si>
  <si>
    <t>1.4  Общая балансовая стоимость недвижимого государственного имущества на дату составления Плана составляет</t>
  </si>
  <si>
    <t>руб., в том числе:</t>
  </si>
  <si>
    <t>руб.;</t>
  </si>
  <si>
    <t>выделенных собственником имущества учреждения средств составляет</t>
  </si>
  <si>
    <t>доходов, полученных от иной приносящей доход деятельности составляет</t>
  </si>
  <si>
    <t>руб.</t>
  </si>
  <si>
    <t>балансовая стоимость особо ценного движимого имущества составляет</t>
  </si>
  <si>
    <t>II. Показатели финансового состояния учреждения</t>
  </si>
  <si>
    <t>(последняя отчетная дата)</t>
  </si>
  <si>
    <t>№ п/п</t>
  </si>
  <si>
    <t>Наименование показателя</t>
  </si>
  <si>
    <t>Сумма, руб.</t>
  </si>
  <si>
    <t>Нефинансовые активы, всего</t>
  </si>
  <si>
    <t>из них:</t>
  </si>
  <si>
    <t>1.1</t>
  </si>
  <si>
    <t>всего</t>
  </si>
  <si>
    <t>в том числе:</t>
  </si>
  <si>
    <t>1.1.1</t>
  </si>
  <si>
    <t>1.2</t>
  </si>
  <si>
    <t>1.2.1</t>
  </si>
  <si>
    <t>общая балансовая стоимость особо ценного движимого имущества</t>
  </si>
  <si>
    <t>1.2.2</t>
  </si>
  <si>
    <t>остаточная стоимость особо ценного движимого имущества</t>
  </si>
  <si>
    <t>2</t>
  </si>
  <si>
    <t>Финансовые активы, всего</t>
  </si>
  <si>
    <t>2.1</t>
  </si>
  <si>
    <t>Денежные средства учреждения, всего</t>
  </si>
  <si>
    <t>2.1.1</t>
  </si>
  <si>
    <t>денежные средства учреждения на счетах</t>
  </si>
  <si>
    <t>2.1.2</t>
  </si>
  <si>
    <t>денежные средства учреждения, размещенные на депозиты в кредитной</t>
  </si>
  <si>
    <t>организации</t>
  </si>
  <si>
    <t>2.2</t>
  </si>
  <si>
    <t>Иные финансовые инструменты</t>
  </si>
  <si>
    <t>2.3</t>
  </si>
  <si>
    <t>Дебиторская задолженность по доходам, полученным за счет средств</t>
  </si>
  <si>
    <t>2.4</t>
  </si>
  <si>
    <t>Дебиторская задолженность по выданным авансам, полученным за счет</t>
  </si>
  <si>
    <t>2.4.1</t>
  </si>
  <si>
    <t>по выданным авансам на услуги связи</t>
  </si>
  <si>
    <t>2.4.2</t>
  </si>
  <si>
    <t>по выданным авансам на транспортные услуги</t>
  </si>
  <si>
    <t>2.4.3</t>
  </si>
  <si>
    <t>по выданным авансам на коммунальные услуги</t>
  </si>
  <si>
    <t>2.4.4</t>
  </si>
  <si>
    <t>по выданным авансам на арендную плату за пользование имуществом</t>
  </si>
  <si>
    <t>2.4.5</t>
  </si>
  <si>
    <t>по выданным авансам на работы, услуги по содержанию имущества</t>
  </si>
  <si>
    <t>2.4.6</t>
  </si>
  <si>
    <t>по выданным авансам на прочие работы, услуги</t>
  </si>
  <si>
    <t>2.4.7</t>
  </si>
  <si>
    <t>по выданным авансам на приобретение основных средств</t>
  </si>
  <si>
    <t>2.4.8</t>
  </si>
  <si>
    <t>по выданным авансам на приобретение нематериальных активов</t>
  </si>
  <si>
    <t>2.4.9</t>
  </si>
  <si>
    <t>по выданным авансам на приобретение непроизведенных активов</t>
  </si>
  <si>
    <t>2.4.10</t>
  </si>
  <si>
    <t>по выданным авансам на приобретение материальных запасов</t>
  </si>
  <si>
    <t>2.4.11</t>
  </si>
  <si>
    <t>по выданным авансам на прочие расходы</t>
  </si>
  <si>
    <t>2.5</t>
  </si>
  <si>
    <t>Дебиторская задолженность по выданным авансам за счет доходов,</t>
  </si>
  <si>
    <t>полученных от платной и иной приносящей доход деятельности, всего</t>
  </si>
  <si>
    <t>2.5.1</t>
  </si>
  <si>
    <t>2.5.2</t>
  </si>
  <si>
    <t>2.5.3</t>
  </si>
  <si>
    <t>2.5.4</t>
  </si>
  <si>
    <t>2.5.5</t>
  </si>
  <si>
    <t>2.5.6</t>
  </si>
  <si>
    <t>2.5.7</t>
  </si>
  <si>
    <t>2.5.8</t>
  </si>
  <si>
    <t>2.5.9</t>
  </si>
  <si>
    <t>2.5.10</t>
  </si>
  <si>
    <t>2.5.11</t>
  </si>
  <si>
    <t>2.6</t>
  </si>
  <si>
    <t>Дебиторская задолженность по платежам в бюджеты за счет средств</t>
  </si>
  <si>
    <t>2.7</t>
  </si>
  <si>
    <t>Дебиторская задолженность по платежам в бюджеты за счет доходов,</t>
  </si>
  <si>
    <t>полученных от платной и иной приносящей доход деятельности</t>
  </si>
  <si>
    <t>3</t>
  </si>
  <si>
    <t>Обязательства, всего</t>
  </si>
  <si>
    <t>3.1</t>
  </si>
  <si>
    <t>Долговые обязательства</t>
  </si>
  <si>
    <t>3.2</t>
  </si>
  <si>
    <t>Кредиторская задолженность</t>
  </si>
  <si>
    <t>из нее:</t>
  </si>
  <si>
    <t>3.2.1</t>
  </si>
  <si>
    <t>Просроченная кредиторская задолженность</t>
  </si>
  <si>
    <t>3.2.2</t>
  </si>
  <si>
    <t>Кредиторская задолженность по расчетам с поставщиками</t>
  </si>
  <si>
    <t>3.2.2.1</t>
  </si>
  <si>
    <t>по начислениям на выплаты по оплате труда</t>
  </si>
  <si>
    <t>3.2.2.2</t>
  </si>
  <si>
    <t>по оплате услуг связи</t>
  </si>
  <si>
    <t>3.2.2.3</t>
  </si>
  <si>
    <t>по оплате транспортных услуг</t>
  </si>
  <si>
    <t>3.2.2.4</t>
  </si>
  <si>
    <t>по оплате коммунальных услуг</t>
  </si>
  <si>
    <t>3.2.2.5</t>
  </si>
  <si>
    <t>по оплате арендной платы за пользование имуществом</t>
  </si>
  <si>
    <t>3.2.2.6</t>
  </si>
  <si>
    <t>по оплате работ, услуг по содержанию имущества</t>
  </si>
  <si>
    <t>3.2.2.7</t>
  </si>
  <si>
    <t>по оплате прочих работ, услуг</t>
  </si>
  <si>
    <t>3.2.2.8</t>
  </si>
  <si>
    <t>по приобретению основных средств</t>
  </si>
  <si>
    <t>3.2.2.9</t>
  </si>
  <si>
    <t>по приобретению нематериальных активов</t>
  </si>
  <si>
    <t>3.2.2.10</t>
  </si>
  <si>
    <t>по приобретению непроизведенных активов</t>
  </si>
  <si>
    <t>3.2.2.11</t>
  </si>
  <si>
    <t>3.2.2.12</t>
  </si>
  <si>
    <t>по оплате прочих расходов</t>
  </si>
  <si>
    <t>3.2.2.13</t>
  </si>
  <si>
    <t>по платежам в бюджет</t>
  </si>
  <si>
    <t>3.2.2.14</t>
  </si>
  <si>
    <t>по прочим расчетам с кредиторами</t>
  </si>
  <si>
    <t>3.2.3</t>
  </si>
  <si>
    <t>Кредиторская задолженность по расчетам с поставщиками и подрядчиками</t>
  </si>
  <si>
    <t>за счет доходов, полученных от платной и иной приносящей доход</t>
  </si>
  <si>
    <t>деятельности, всего</t>
  </si>
  <si>
    <t>3.2.3.1</t>
  </si>
  <si>
    <t>3.2.3.2</t>
  </si>
  <si>
    <t>3.2.3.3</t>
  </si>
  <si>
    <t>3.2.3.4</t>
  </si>
  <si>
    <t>3.2.3.5</t>
  </si>
  <si>
    <t>3.2.3.6</t>
  </si>
  <si>
    <t>3.2.3.7</t>
  </si>
  <si>
    <t>3.2.3.8</t>
  </si>
  <si>
    <t>3.2.3.9</t>
  </si>
  <si>
    <t>3.2.3.10</t>
  </si>
  <si>
    <t>3.2.3.11</t>
  </si>
  <si>
    <t>3.2.3.12</t>
  </si>
  <si>
    <t>3.2.3.13</t>
  </si>
  <si>
    <t>3.2.3.14</t>
  </si>
  <si>
    <t>Наименование стать расхода</t>
  </si>
  <si>
    <t>Код по бюджет-ной классифи-кации Российс-кой Федера-ции</t>
  </si>
  <si>
    <t>Аналити-ческий код (ДК)</t>
  </si>
  <si>
    <t>Код вида бюджета</t>
  </si>
  <si>
    <t>Объем финансового обеспечения, руб. (с точностью до двух знаков после запятой - 0,00)</t>
  </si>
  <si>
    <t>Код бюджетной классификации операции сектора государственного управления</t>
  </si>
  <si>
    <t>субсидия на финансовое обеспечение выполнения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</si>
  <si>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 (целевые субсидии)</t>
  </si>
  <si>
    <t>субсидии на осуществление капитальных вложений (целевые субсидии)</t>
  </si>
  <si>
    <t>поступления от оказания услуг (выполнения работ) на платной основе и от иной приносящей доход деятельности, из них:</t>
  </si>
  <si>
    <t>Всего:</t>
  </si>
  <si>
    <t>на платной основе</t>
  </si>
  <si>
    <t>от иной приносящей доход деятельности</t>
  </si>
  <si>
    <t xml:space="preserve"> Остаток средств на начало планируемого года в.т.ч.:</t>
  </si>
  <si>
    <t>Остаток по средствам республиканского бюджета</t>
  </si>
  <si>
    <t>Остаток по средствам местного бюджета</t>
  </si>
  <si>
    <t>Остаток от оказания платных услуг(род.плата)</t>
  </si>
  <si>
    <t>Остаток от оказания платных услуг</t>
  </si>
  <si>
    <t>Остаток по иной приносящей доход деятельности(питание сотрудников)</t>
  </si>
  <si>
    <t>Остаток субсидии на иные цели</t>
  </si>
  <si>
    <t>Поступления от доходов, всего</t>
  </si>
  <si>
    <t>Доходы от оказания услуг, работ, из них:</t>
  </si>
  <si>
    <t>X</t>
  </si>
  <si>
    <t>Приносящая доход деятельность(родительская плата, платные услуги, питание сотрудников)</t>
  </si>
  <si>
    <t>Поступления от иной приносящей доход деятельности (от оказания платных услуг, родительская плата)</t>
  </si>
  <si>
    <t>Поступления от оказания муниципальным бюджетным учреждением услуг (выполнения работ) , предоставление которых для физических и юридических лиц осуществляется на платной основе.всего:</t>
  </si>
  <si>
    <t>Поступления от иной приносящей доход деятельности (питание сотрудников)</t>
  </si>
  <si>
    <t>Целевая субсидия, в т.ч.:</t>
  </si>
  <si>
    <t>Ремонт муниципального имущества</t>
  </si>
  <si>
    <t>Осуществление ремонтных работ в учреждениях дошкольного образования</t>
  </si>
  <si>
    <t>Всего: Поступления от доходов с остатком средств на начало планируемого года.</t>
  </si>
  <si>
    <t xml:space="preserve">Выплаты по расходам, всего, из них: </t>
  </si>
  <si>
    <t xml:space="preserve">в том числе: </t>
  </si>
  <si>
    <t xml:space="preserve">Расходы на выплаты персоналу, всего </t>
  </si>
  <si>
    <t>в том числе: оплата труда</t>
  </si>
  <si>
    <t>111.211</t>
  </si>
  <si>
    <t>начисления на выплаты по оплате труда</t>
  </si>
  <si>
    <t>119.213</t>
  </si>
  <si>
    <t>Расходы на закупку товаров, работ, услуг, из них:</t>
  </si>
  <si>
    <t>Услуги связи</t>
  </si>
  <si>
    <t>244.221</t>
  </si>
  <si>
    <t>Увеличение стоимости материальных запасов (учебные расходы)</t>
  </si>
  <si>
    <t>244.340</t>
  </si>
  <si>
    <t>Услуга №2 Присмотр и уход</t>
  </si>
  <si>
    <t>Расходы на выплаты персоналу, всего , из них:</t>
  </si>
  <si>
    <t>прочие выплаты персоналу учреждений (оплата до 3-х лет, командировочные расходы)</t>
  </si>
  <si>
    <t>Уплата налогов, сборов, и иных платежей, из них:</t>
  </si>
  <si>
    <t>Прочие расходы(налог на имущество)</t>
  </si>
  <si>
    <t>Прочие расходы(земельный налог)</t>
  </si>
  <si>
    <t>Прочие расходы(уплата прочихналогов и сборов, экология)</t>
  </si>
  <si>
    <t>Расходы на закупку товаров, работ, и услуг, из них:</t>
  </si>
  <si>
    <t>244.221.</t>
  </si>
  <si>
    <t>Коммунальные услуги</t>
  </si>
  <si>
    <t>244.223</t>
  </si>
  <si>
    <t>Услуги по водоснабжению</t>
  </si>
  <si>
    <t>244.223.1</t>
  </si>
  <si>
    <t>Услуги по газоснабжению</t>
  </si>
  <si>
    <t>Услуги по электроснабжению</t>
  </si>
  <si>
    <t xml:space="preserve">    Работы и услуги по содержанию имущества</t>
  </si>
  <si>
    <t>244.225</t>
  </si>
  <si>
    <t>Прочие работы, услуги</t>
  </si>
  <si>
    <t>244.226</t>
  </si>
  <si>
    <t xml:space="preserve">Увеличение стоимости материальных запасов </t>
  </si>
  <si>
    <t>Увеличение стоимости материальных запасов (питание)</t>
  </si>
  <si>
    <t>Расходы на закупку товаров, работ и услуг, из них:</t>
  </si>
  <si>
    <t>Увеличение стоимости материальных запасов (род. плата.)</t>
  </si>
  <si>
    <t xml:space="preserve">Поступления от оказания муниципальным бюджетным учреждением дополнительных платных услугуслуг </t>
  </si>
  <si>
    <t>Расходы на выплаты персоналу, всего из них:</t>
  </si>
  <si>
    <t>Заработная плата</t>
  </si>
  <si>
    <t>Начисления на выплаты по оплате труда</t>
  </si>
  <si>
    <t>Увеличение стоимости основных средств</t>
  </si>
  <si>
    <t>244.310</t>
  </si>
  <si>
    <t>Увеличение стоимости материальных запасов</t>
  </si>
  <si>
    <t>Поступления от иной приносящей доход деятельности</t>
  </si>
  <si>
    <t>Увеличение стоимости материальных запасов (питание сотрудников)</t>
  </si>
  <si>
    <t>Остаток средств на конец года</t>
  </si>
  <si>
    <t>Всего расходы на закупку товаров, работ и услуг</t>
  </si>
  <si>
    <t xml:space="preserve">III.I. Показатели выплат по расходам на закупку товаров,  работ, услуг учреждения </t>
  </si>
  <si>
    <t>КОСГУ</t>
  </si>
  <si>
    <t>Аналитический код (ДК)</t>
  </si>
  <si>
    <t>Год начала закупки</t>
  </si>
  <si>
    <t>Сумма выплат по расходам на закупку товаров, работ и услуг (с точностью до двух знаков после запятой - 0,00)</t>
  </si>
  <si>
    <t>всего на закупки</t>
  </si>
  <si>
    <t>в соответствии с Федеральным законом от 05.04.2013 №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</si>
  <si>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18.07.2011  № 223-ФЗ "О закупках товаров, работ, услуг отдельными видами юридических лиц"</t>
  </si>
  <si>
    <t>Выплаты по расходам на закупку товаров, работ, услуг всего:</t>
  </si>
  <si>
    <t>в том числе: на оплату контрактов заключенных до начала очередного финансового года:</t>
  </si>
  <si>
    <t>На закупку товаров, работ, услуг по году начала закупки:</t>
  </si>
  <si>
    <t>Расходы на закупку товаров, работ и услуг из них:</t>
  </si>
  <si>
    <r>
      <rPr>
        <b/>
        <sz val="8"/>
        <color indexed="8"/>
        <rFont val="Times New Roman"/>
        <family val="1"/>
        <charset val="204"/>
      </rPr>
      <t>услуга №1 Реализация основных общеобразовательных программ дошкольного образования</t>
    </r>
  </si>
  <si>
    <r>
      <rPr>
        <b/>
        <sz val="8"/>
        <color indexed="8"/>
        <rFont val="Times New Roman"/>
        <family val="1"/>
        <charset val="204"/>
      </rPr>
      <t>услуга №2 Присмотр и уход</t>
    </r>
  </si>
  <si>
    <t xml:space="preserve">Поступления от оказания муниципальным бюджетным учреждением дополнительных платных услуг </t>
  </si>
  <si>
    <t>(очередной финансовый год)</t>
  </si>
  <si>
    <t>Код строки</t>
  </si>
  <si>
    <t>Остаток средств на начало года</t>
  </si>
  <si>
    <t>010</t>
  </si>
  <si>
    <t>020</t>
  </si>
  <si>
    <t>Поступление</t>
  </si>
  <si>
    <t>030</t>
  </si>
  <si>
    <t>Выбытие</t>
  </si>
  <si>
    <t>040</t>
  </si>
  <si>
    <t>V. Справочная информация</t>
  </si>
  <si>
    <t>Объем публичных обязательств, всего</t>
  </si>
  <si>
    <t>10</t>
  </si>
  <si>
    <t>Объем бюджетных инвестиций (в части переданных полномочий государственного</t>
  </si>
  <si>
    <t>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</si>
  <si>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</si>
  <si>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>30</t>
  </si>
  <si>
    <t xml:space="preserve">   </t>
  </si>
  <si>
    <t>Прочие расходы</t>
  </si>
  <si>
    <t>Сведения о вносимых изменениях</t>
  </si>
  <si>
    <t>Х</t>
  </si>
  <si>
    <t>Поступления, всего:</t>
  </si>
  <si>
    <t>Выплаты, всего:</t>
  </si>
  <si>
    <t>Поступление финансовых активов,</t>
  </si>
  <si>
    <t>всего:</t>
  </si>
  <si>
    <t>Выбытие финансовых активов,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</si>
  <si>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</si>
  <si>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Средства во временном распоряжении</t>
  </si>
  <si>
    <t>Увеличение стоимости прочих материальных запасов однократного применения (канцтовары, методические пособия)</t>
  </si>
  <si>
    <t>Транспортные расходы</t>
  </si>
  <si>
    <t>244.222</t>
  </si>
  <si>
    <t>244.345</t>
  </si>
  <si>
    <t>244.346</t>
  </si>
  <si>
    <t>244.349</t>
  </si>
  <si>
    <t>244.342</t>
  </si>
  <si>
    <t>Увеличение стоимости прочих оборотных запасов</t>
  </si>
  <si>
    <t xml:space="preserve">Увеличение стоимости прочих материальных запасов однократного применения </t>
  </si>
  <si>
    <t>Средства во временном располряжении</t>
  </si>
  <si>
    <t>Увеличение стоимости прочих оборотных запасов (зап.чпсти к оргтехнике)</t>
  </si>
  <si>
    <t>Увеличение стоимости прочих материальных запасов однократного применения  (кацтовары, методические пособия)</t>
  </si>
  <si>
    <t>244.344            (остаток)</t>
  </si>
  <si>
    <t>244.344</t>
  </si>
  <si>
    <t>Увеличение стоимости продуктов питания (питание сотрудников)</t>
  </si>
  <si>
    <t>Увеличение стоимости строительных материалов              ( Осуществление ремонтных работ в учреждениях дошкольного образования)</t>
  </si>
  <si>
    <t>Увеличение стоимости прочих оборотных запасов(материалов)</t>
  </si>
  <si>
    <t>Увеличение стоимости прочихматериальных запасов однократного применения</t>
  </si>
  <si>
    <t>Увеличение стоимости строительных материалов.(осуществление ремонтных работ в учреждениях дошкольного образования)</t>
  </si>
  <si>
    <t xml:space="preserve">Увеличение стоимости прочих оборотных запасов </t>
  </si>
  <si>
    <t>Увеличение стоимости прочих оборотных запасов  однократного применения</t>
  </si>
  <si>
    <t>Увеличение стоимости продуктов питания</t>
  </si>
  <si>
    <t>Увеличение стоимости продуктов питания (родительская плата)</t>
  </si>
  <si>
    <t>Увеличение стоимости продуктов питания(питание сотрудников)</t>
  </si>
  <si>
    <t>244.342.</t>
  </si>
  <si>
    <t>Увеличение стоимости строительных материалов (осуществление ремонтных работ в учреждениях дошкольного образования)</t>
  </si>
  <si>
    <t>Увеличение стоимрсти мягкого инвентаря</t>
  </si>
  <si>
    <t>Увеличение стоимости прочих оборотных запасов (материалов)</t>
  </si>
  <si>
    <t>Увеличение стоимости продуктов питания(родительская плата)</t>
  </si>
  <si>
    <t>Увеличение стоимости мягкого инвентаря</t>
  </si>
  <si>
    <t xml:space="preserve">Увеличение стоимости прочих оборотных средств </t>
  </si>
  <si>
    <t>по приобретению материальных запасов(продукты питания)</t>
  </si>
  <si>
    <t>по начислениям на выплаты по оплате труда (211,213,212)</t>
  </si>
  <si>
    <t>853.292</t>
  </si>
  <si>
    <t>112.266</t>
  </si>
  <si>
    <t>851.291.8</t>
  </si>
  <si>
    <t>851.291.9</t>
  </si>
  <si>
    <t>852.291.</t>
  </si>
  <si>
    <t xml:space="preserve"> бюджетного учреждения</t>
  </si>
  <si>
    <t>Наименование муниципальной</t>
  </si>
  <si>
    <t xml:space="preserve"> бюджетной организации</t>
  </si>
  <si>
    <t>муниципальной</t>
  </si>
  <si>
    <t>бюджетной  организации</t>
  </si>
  <si>
    <t>I. Сведения о деятельности муниципальной бюджетной организации</t>
  </si>
  <si>
    <t>1.1  Цели деятельности муниципальной  бюджетной организации:</t>
  </si>
  <si>
    <t>1.2  Основные виды деятельности муниципальной  бюджетной организации:</t>
  </si>
  <si>
    <t>1.3  Перечень оказываемых услуг (выполняемых работ), относящихся в соответствии с уставом муниципальной бюджетной организации к основным видам деятельности, предоставление которых для физических и юридических лиц осуществляется, в том числе за плату:</t>
  </si>
  <si>
    <t>балансовая стоимость имущества, закрепленного собственником имущества за муниципальной бюджетной организацией</t>
  </si>
  <si>
    <t xml:space="preserve"> на праве оперативного управления, составляет</t>
  </si>
  <si>
    <t>балансовая стоимость имущества, приобретенного муниципальной  бюджетной организацией за счет</t>
  </si>
  <si>
    <t>балансовая стоимость имущества, приобретенного муниципальной бюджетной организацией за счет</t>
  </si>
  <si>
    <t>средств муниципального бюджета, всего</t>
  </si>
  <si>
    <t>муниципального бюджета</t>
  </si>
  <si>
    <t>гранты</t>
  </si>
  <si>
    <r>
      <rPr>
        <b/>
        <sz val="9"/>
        <color indexed="8"/>
        <rFont val="Times New Roman"/>
        <family val="1"/>
        <charset val="204"/>
      </rPr>
      <t>услуга №1</t>
    </r>
    <r>
      <rPr>
        <sz val="9"/>
        <color indexed="8"/>
        <rFont val="Times New Roman"/>
        <family val="1"/>
        <charset val="204"/>
      </rPr>
      <t xml:space="preserve"> Реализация основных общеобразовательных программ дошкольного образования</t>
    </r>
  </si>
  <si>
    <r>
      <rPr>
        <b/>
        <sz val="9"/>
        <color indexed="8"/>
        <rFont val="Times New Roman"/>
        <family val="1"/>
        <charset val="204"/>
      </rPr>
      <t>услуга №2</t>
    </r>
    <r>
      <rPr>
        <sz val="9"/>
        <color indexed="8"/>
        <rFont val="Times New Roman"/>
        <family val="1"/>
        <charset val="204"/>
      </rPr>
      <t xml:space="preserve"> Присмотр и уход</t>
    </r>
  </si>
  <si>
    <t>Вывоз и захоронение  твердых коммунальных отходов</t>
  </si>
  <si>
    <t>244.223.Ф</t>
  </si>
  <si>
    <t>Увеличение стоимости продуктов питания                              (бутилированная вода)</t>
  </si>
  <si>
    <t>гранд</t>
  </si>
  <si>
    <t>Вывоз и захоронение твердых коммунальных отходов</t>
  </si>
  <si>
    <t>Увеличение стоимости материальных запасов(бутилированная вода)</t>
  </si>
  <si>
    <t>грант</t>
  </si>
  <si>
    <t>Вывоз и захоронение твердых бытовых отходов</t>
  </si>
  <si>
    <t>1.5  Общая балансовая стоимость движимого муниципального имущества на дату составления Плана</t>
  </si>
  <si>
    <t>и подрядчиками за счет средств муниципального бюджета, всего</t>
  </si>
  <si>
    <t>остаточная стоимость недвижимого муниципального имущества</t>
  </si>
  <si>
    <t>Общая балансовая стоимость движимого муниципального имущества</t>
  </si>
  <si>
    <t>Общая балансовая стоимость недвижимого муниципального имущества,</t>
  </si>
  <si>
    <t>средства обязательного медицинского страхования</t>
  </si>
  <si>
    <t>по приобретению материальных запасов (питание)</t>
  </si>
  <si>
    <t>ИНН - 0917025454/КПП- 091701001</t>
  </si>
  <si>
    <t>111.266</t>
  </si>
  <si>
    <t>Выплаты пособия за первые три дня нетрудоспособности за счёт средств работодателя, в сучае заболеваемости работника</t>
  </si>
  <si>
    <t>Итого:</t>
  </si>
  <si>
    <t>0,00</t>
  </si>
  <si>
    <t>Безвоздмездные денежные поступления текущего характера</t>
  </si>
  <si>
    <t>Оказание услуг психолого-педагогической, методической помощи родителям (законным представителям)детей</t>
  </si>
  <si>
    <t>Приочие работы, услуги</t>
  </si>
  <si>
    <t>Расходы на закупку товаров, работ, услуг (Грант 2020год)</t>
  </si>
  <si>
    <t>Код бюджетной классификации</t>
  </si>
  <si>
    <t>Обоснования и расчеты по вносиым изменениям.</t>
  </si>
  <si>
    <t>Сведения о вносимых изменениях по виду поступления.</t>
  </si>
  <si>
    <t>Услуга №1 Реализация основных общеобразовательных программ дошкольного образования</t>
  </si>
  <si>
    <t>16262050</t>
  </si>
  <si>
    <t>Планируемый остаток средств, на конец планируенмого финансового года.</t>
  </si>
  <si>
    <t>(наименование должности лица, утверждающего документ)</t>
  </si>
  <si>
    <t>244.344.</t>
  </si>
  <si>
    <t>244.347</t>
  </si>
  <si>
    <t>Увеличение стоимости материальных запасов для целей капитальных вложений</t>
  </si>
  <si>
    <t>Проверено</t>
  </si>
  <si>
    <t>по выданным авансам на приобретение материальных запасов(питание)</t>
  </si>
  <si>
    <t>247.223.2</t>
  </si>
  <si>
    <t>247.223.4</t>
  </si>
  <si>
    <t>Прочие работы, услуги (софинансирование Гранта 2022г.)</t>
  </si>
  <si>
    <t>Безвоздмездные денежные поступления текущего характера (Гранд 2022год)</t>
  </si>
  <si>
    <t>Транспортные услуги (софинансирование Гранта 2022г.)</t>
  </si>
  <si>
    <t>5200</t>
  </si>
  <si>
    <t>Поступления от оказания муниципальной бюджетной организацией дополнительных платных услуг.</t>
  </si>
  <si>
    <t>119.265</t>
  </si>
  <si>
    <t xml:space="preserve">244.344. </t>
  </si>
  <si>
    <t>Планируемый остаток средств на начало планируемого финансового года на 10.01.2022года.</t>
  </si>
  <si>
    <t>Выплаты пособия за первые три дня нетрудоспособности за счет работодателя, в случае заболеваемости работника</t>
  </si>
  <si>
    <t xml:space="preserve">III. Показатели по поступлениям и выплатам муниципального бюджетного учреждения  2025год.
на ______________________ 20__ г.
Показатели по поступлениям и выплатам муниципального бюджетного учреждения 
на ______________________ 20__ г.
</t>
  </si>
  <si>
    <t xml:space="preserve"> </t>
  </si>
  <si>
    <t>Сумма изменений            (+,-)руб. 2023год.</t>
  </si>
  <si>
    <t>244.223,.Ф</t>
  </si>
  <si>
    <r>
      <t>Увеличение стоимости основных средств по учреждениям дошкольного образования</t>
    </r>
    <r>
      <rPr>
        <sz val="8"/>
        <color rgb="FF000000"/>
        <rFont val="Times New Roman"/>
        <family val="1"/>
        <charset val="204"/>
      </rPr>
      <t>(приобретение видео камерыи оборудование к единому пункту)</t>
    </r>
  </si>
  <si>
    <t>852.291</t>
  </si>
  <si>
    <t>Директор МБДОО "ЦДР Д/С №17 "Мамонтенок"                                                                                  А.А.Байчорова</t>
  </si>
  <si>
    <t>Питание сотрудников</t>
  </si>
  <si>
    <t xml:space="preserve">III. Показатели по поступлениям и выплатам муниципального бюджетного учреждения  2026год.
на ______________________ 20__ г.
Показатели по поступлениям и выплатам муниципального бюджетного учреждения 
на ______________________ 20__ г.
</t>
  </si>
  <si>
    <t>Работы услуги по содержанию имущества</t>
  </si>
  <si>
    <t>24-66110-00000</t>
  </si>
  <si>
    <t>ё</t>
  </si>
  <si>
    <r>
      <rPr>
        <b/>
        <sz val="10"/>
        <color indexed="8"/>
        <rFont val="Times New Roman"/>
        <family val="1"/>
        <charset val="204"/>
      </rPr>
      <t>услуга №1</t>
    </r>
    <r>
      <rPr>
        <sz val="10"/>
        <color indexed="8"/>
        <rFont val="Times New Roman"/>
        <family val="1"/>
        <charset val="204"/>
      </rPr>
      <t xml:space="preserve"> Реализация основных общеобразовательных программ дошкольного образования</t>
    </r>
  </si>
  <si>
    <t>Увеличение стоимости прочих оборотных средств</t>
  </si>
  <si>
    <t>Оплата труда</t>
  </si>
  <si>
    <r>
      <rPr>
        <b/>
        <sz val="10"/>
        <color indexed="8"/>
        <rFont val="Times New Roman"/>
        <family val="1"/>
        <charset val="204"/>
      </rPr>
      <t>Услуга №1</t>
    </r>
    <r>
      <rPr>
        <sz val="10"/>
        <color indexed="8"/>
        <rFont val="Times New Roman"/>
        <family val="1"/>
        <charset val="204"/>
      </rPr>
      <t xml:space="preserve"> Реализация основных общеобразовательных программ дошкольного образования</t>
    </r>
  </si>
  <si>
    <r>
      <rPr>
        <b/>
        <sz val="9"/>
        <color indexed="8"/>
        <rFont val="Times New Roman"/>
        <family val="1"/>
        <charset val="204"/>
      </rPr>
      <t>Услуга №2</t>
    </r>
    <r>
      <rPr>
        <sz val="9"/>
        <color indexed="8"/>
        <rFont val="Times New Roman"/>
        <family val="1"/>
        <charset val="204"/>
      </rPr>
      <t xml:space="preserve"> Присмотр и уход</t>
    </r>
  </si>
  <si>
    <r>
      <rPr>
        <b/>
        <sz val="9"/>
        <color indexed="8"/>
        <rFont val="Times New Roman"/>
        <family val="1"/>
        <charset val="204"/>
      </rPr>
      <t>Услуга №1</t>
    </r>
    <r>
      <rPr>
        <sz val="9"/>
        <color indexed="8"/>
        <rFont val="Times New Roman"/>
        <family val="1"/>
        <charset val="204"/>
      </rPr>
      <t xml:space="preserve">                               Реализация основных общеобразовательных программ дошкольного образования</t>
    </r>
  </si>
  <si>
    <r>
      <rPr>
        <b/>
        <sz val="9"/>
        <color indexed="8"/>
        <rFont val="Times New Roman"/>
        <family val="1"/>
        <charset val="204"/>
      </rPr>
      <t>Услуга №2</t>
    </r>
    <r>
      <rPr>
        <sz val="9"/>
        <color indexed="8"/>
        <rFont val="Times New Roman"/>
        <family val="1"/>
        <charset val="204"/>
      </rPr>
      <t xml:space="preserve">                                Присмотр и уход</t>
    </r>
  </si>
  <si>
    <t>Главный бухгалтер                                                                                                                                    О. Н. Добрина</t>
  </si>
  <si>
    <t>Исполнила                                                                                                                                                 В. М. Климовских</t>
  </si>
  <si>
    <r>
      <t xml:space="preserve">Услуги связи </t>
    </r>
    <r>
      <rPr>
        <sz val="8"/>
        <color rgb="FF000000"/>
        <rFont val="Times New Roman"/>
        <family val="1"/>
        <charset val="204"/>
      </rPr>
      <t>(ежемесячный платежза доступ  к облачному хранилищу)</t>
    </r>
  </si>
  <si>
    <t>Услуги связи(доступ к облачному хранилищу)</t>
  </si>
  <si>
    <t>С.А.Калмыкова</t>
  </si>
  <si>
    <t xml:space="preserve"> Начальник Управления образования мэрии муниципального образования города Черкесска</t>
  </si>
  <si>
    <t>IV. Сведения о средствах, поступающих во временное распоряжение учреждения</t>
  </si>
  <si>
    <t>Прочие расходы(уплата прочих налогов и сборов, экология)</t>
  </si>
  <si>
    <t>Уменьшение стоимости мягкого инвентаря</t>
  </si>
  <si>
    <t>2192396,93</t>
  </si>
  <si>
    <t>5000</t>
  </si>
  <si>
    <t>Дополнительное поступление родительской платы</t>
  </si>
  <si>
    <t>234000,00</t>
  </si>
  <si>
    <t>Увеличение стоимости продуктов питания (000000000Ч)</t>
  </si>
  <si>
    <t>39320596,93</t>
  </si>
  <si>
    <t>37128200,00</t>
  </si>
  <si>
    <t>января</t>
  </si>
  <si>
    <t>25</t>
  </si>
  <si>
    <t>2025</t>
  </si>
  <si>
    <t xml:space="preserve">III. Показатели по поступлениям и выплатам муниципального бюджетного учреждения  2027год.
на ______________________ 20__ г.
Показатели по поступлениям и выплатам муниципального бюджетного учреждения 
на ______________________ 20__ г.
</t>
  </si>
  <si>
    <t>на 2025 г. очередной финансо-вый год</t>
  </si>
  <si>
    <t>на 2026г.      1-ый год плано-вого периода</t>
  </si>
  <si>
    <t>на 2027 г.         2-ой год плано-вого периода</t>
  </si>
  <si>
    <t>на 2025г. очередной финансо-вый год</t>
  </si>
  <si>
    <t>на 2027г.         2-ой год плано-вого периода</t>
  </si>
  <si>
    <t>на 2027 г.              2-ой год плано-вого периода</t>
  </si>
  <si>
    <t>244/221</t>
  </si>
  <si>
    <t>25-66110-00000</t>
  </si>
  <si>
    <t>2025 год и плановый период 2026-2027г.</t>
  </si>
  <si>
    <t>на ____20 января_____________________20____г.</t>
  </si>
  <si>
    <t>20 января</t>
  </si>
  <si>
    <t>Услуги связи (доступ к облачному хранилищу)</t>
  </si>
  <si>
    <t>25-6611-000000</t>
  </si>
  <si>
    <t>Увеличение стоимости строительных материалов                                     ( Осуществление ремонтных работ в учреждениях дошкольного образования)</t>
  </si>
  <si>
    <t>25.66110-00000</t>
  </si>
  <si>
    <t>на 2025, 2026, 2027годы.</t>
  </si>
  <si>
    <t>247.223.1</t>
  </si>
  <si>
    <t>853.296</t>
  </si>
  <si>
    <t>244.342.Я</t>
  </si>
  <si>
    <t>244.342.Ч</t>
  </si>
  <si>
    <t>244.342,Я</t>
  </si>
  <si>
    <t>20.01.2025г.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</si>
</sst>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0"/>
      <color indexed="12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5"/>
      <name val="Times New Roman"/>
      <family val="1"/>
      <charset val="204"/>
    </font>
    <font>
      <u/>
      <sz val="8"/>
      <color indexed="12"/>
      <name val="Arial Cyr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8"/>
      <color theme="10"/>
      <name val="Calibri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0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justify"/>
    </xf>
    <xf numFmtId="0" fontId="2" fillId="0" borderId="1" xfId="0" applyFont="1" applyBorder="1" applyAlignment="1"/>
    <xf numFmtId="0" fontId="2" fillId="0" borderId="0" xfId="0" applyFont="1" applyBorder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top" wrapText="1"/>
    </xf>
    <xf numFmtId="0" fontId="11" fillId="0" borderId="0" xfId="0" applyFont="1"/>
    <xf numFmtId="0" fontId="12" fillId="0" borderId="0" xfId="0" applyFont="1"/>
    <xf numFmtId="0" fontId="0" fillId="0" borderId="0" xfId="0" applyFont="1"/>
    <xf numFmtId="0" fontId="13" fillId="0" borderId="0" xfId="0" applyFont="1" applyAlignment="1">
      <alignment horizontal="justify" vertical="center"/>
    </xf>
    <xf numFmtId="0" fontId="1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2" fontId="15" fillId="0" borderId="13" xfId="0" applyNumberFormat="1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 indent="1"/>
    </xf>
    <xf numFmtId="2" fontId="1" fillId="0" borderId="13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3"/>
    </xf>
    <xf numFmtId="0" fontId="16" fillId="0" borderId="13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6" fillId="0" borderId="13" xfId="0" applyFont="1" applyBorder="1" applyAlignment="1">
      <alignment vertical="top" wrapText="1"/>
    </xf>
    <xf numFmtId="0" fontId="19" fillId="0" borderId="13" xfId="0" applyFont="1" applyBorder="1"/>
    <xf numFmtId="0" fontId="19" fillId="0" borderId="10" xfId="0" applyFont="1" applyBorder="1"/>
    <xf numFmtId="0" fontId="0" fillId="0" borderId="9" xfId="0" applyBorder="1"/>
    <xf numFmtId="0" fontId="16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left"/>
    </xf>
    <xf numFmtId="0" fontId="2" fillId="0" borderId="9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2" fontId="2" fillId="0" borderId="1" xfId="0" applyNumberFormat="1" applyFont="1" applyBorder="1" applyAlignment="1"/>
    <xf numFmtId="0" fontId="0" fillId="0" borderId="0" xfId="0" applyAlignment="1"/>
    <xf numFmtId="0" fontId="2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2" fontId="0" fillId="0" borderId="0" xfId="0" applyNumberFormat="1"/>
    <xf numFmtId="2" fontId="12" fillId="0" borderId="0" xfId="0" applyNumberFormat="1" applyFont="1"/>
    <xf numFmtId="0" fontId="0" fillId="0" borderId="0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6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 wrapText="1"/>
    </xf>
    <xf numFmtId="2" fontId="19" fillId="0" borderId="13" xfId="0" applyNumberFormat="1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22" fillId="0" borderId="0" xfId="0" applyFont="1"/>
    <xf numFmtId="0" fontId="8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8" fillId="0" borderId="13" xfId="0" applyFont="1" applyBorder="1" applyAlignment="1">
      <alignment horizontal="center" vertical="top" wrapText="1"/>
    </xf>
    <xf numFmtId="0" fontId="24" fillId="0" borderId="13" xfId="0" applyFont="1" applyBorder="1" applyAlignment="1">
      <alignment horizontal="center" vertical="top" wrapText="1"/>
    </xf>
    <xf numFmtId="2" fontId="25" fillId="0" borderId="13" xfId="0" applyNumberFormat="1" applyFont="1" applyBorder="1" applyAlignment="1">
      <alignment horizontal="center" vertical="top" wrapText="1"/>
    </xf>
    <xf numFmtId="0" fontId="25" fillId="0" borderId="13" xfId="0" applyFont="1" applyBorder="1" applyAlignment="1">
      <alignment horizontal="center" vertical="top" wrapText="1"/>
    </xf>
    <xf numFmtId="2" fontId="24" fillId="0" borderId="13" xfId="0" applyNumberFormat="1" applyFont="1" applyBorder="1" applyAlignment="1">
      <alignment horizontal="center" vertical="top" wrapText="1"/>
    </xf>
    <xf numFmtId="0" fontId="25" fillId="0" borderId="13" xfId="0" applyFont="1" applyBorder="1" applyAlignment="1">
      <alignment horizontal="left" vertical="top" wrapText="1"/>
    </xf>
    <xf numFmtId="0" fontId="24" fillId="0" borderId="13" xfId="0" applyFont="1" applyBorder="1" applyAlignment="1">
      <alignment horizontal="left" vertical="top" wrapText="1"/>
    </xf>
    <xf numFmtId="0" fontId="25" fillId="0" borderId="13" xfId="0" applyFont="1" applyBorder="1" applyAlignment="1">
      <alignment vertical="top" wrapText="1"/>
    </xf>
    <xf numFmtId="0" fontId="24" fillId="0" borderId="13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2" fontId="8" fillId="0" borderId="0" xfId="0" applyNumberFormat="1" applyFont="1" applyBorder="1" applyAlignment="1">
      <alignment horizontal="center" vertical="top" wrapText="1"/>
    </xf>
    <xf numFmtId="2" fontId="9" fillId="0" borderId="0" xfId="0" applyNumberFormat="1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24" fillId="0" borderId="13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28" fillId="0" borderId="0" xfId="0" applyFont="1"/>
    <xf numFmtId="49" fontId="2" fillId="0" borderId="13" xfId="0" applyNumberFormat="1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5" fillId="0" borderId="13" xfId="0" applyFont="1" applyFill="1" applyBorder="1" applyAlignment="1">
      <alignment horizontal="left" vertical="top" wrapText="1"/>
    </xf>
    <xf numFmtId="0" fontId="25" fillId="0" borderId="13" xfId="0" applyFont="1" applyFill="1" applyBorder="1" applyAlignment="1">
      <alignment horizontal="center" vertical="top" wrapText="1"/>
    </xf>
    <xf numFmtId="2" fontId="25" fillId="0" borderId="13" xfId="0" applyNumberFormat="1" applyFont="1" applyFill="1" applyBorder="1" applyAlignment="1">
      <alignment horizontal="center" vertical="top" wrapText="1"/>
    </xf>
    <xf numFmtId="0" fontId="16" fillId="0" borderId="13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center" vertical="center" wrapText="1"/>
    </xf>
    <xf numFmtId="2" fontId="15" fillId="0" borderId="13" xfId="0" applyNumberFormat="1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22" fillId="0" borderId="0" xfId="0" applyFont="1" applyFill="1"/>
    <xf numFmtId="0" fontId="1" fillId="0" borderId="13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0" fillId="2" borderId="0" xfId="0" applyFont="1" applyFill="1"/>
    <xf numFmtId="0" fontId="28" fillId="2" borderId="0" xfId="0" applyFont="1" applyFill="1"/>
    <xf numFmtId="0" fontId="0" fillId="2" borderId="0" xfId="0" applyFill="1"/>
    <xf numFmtId="0" fontId="24" fillId="0" borderId="13" xfId="0" applyFont="1" applyFill="1" applyBorder="1" applyAlignment="1">
      <alignment vertical="top" wrapText="1"/>
    </xf>
    <xf numFmtId="0" fontId="24" fillId="0" borderId="13" xfId="0" applyFont="1" applyFill="1" applyBorder="1" applyAlignment="1">
      <alignment horizontal="center" vertical="top" wrapText="1"/>
    </xf>
    <xf numFmtId="2" fontId="24" fillId="0" borderId="13" xfId="0" applyNumberFormat="1" applyFont="1" applyFill="1" applyBorder="1" applyAlignment="1">
      <alignment horizontal="center" vertical="top" wrapText="1"/>
    </xf>
    <xf numFmtId="0" fontId="26" fillId="0" borderId="13" xfId="0" applyFont="1" applyFill="1" applyBorder="1" applyAlignment="1">
      <alignment horizontal="left" vertical="top" wrapText="1"/>
    </xf>
    <xf numFmtId="0" fontId="24" fillId="0" borderId="13" xfId="0" applyFont="1" applyFill="1" applyBorder="1" applyAlignment="1">
      <alignment horizontal="left" vertical="top" wrapText="1"/>
    </xf>
    <xf numFmtId="0" fontId="25" fillId="0" borderId="13" xfId="0" applyFont="1" applyFill="1" applyBorder="1" applyAlignment="1">
      <alignment vertical="top" wrapText="1"/>
    </xf>
    <xf numFmtId="2" fontId="1" fillId="0" borderId="13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horizontal="center" vertical="center"/>
    </xf>
    <xf numFmtId="2" fontId="19" fillId="0" borderId="13" xfId="0" applyNumberFormat="1" applyFont="1" applyFill="1" applyBorder="1" applyAlignment="1">
      <alignment vertical="center"/>
    </xf>
    <xf numFmtId="0" fontId="19" fillId="0" borderId="13" xfId="0" applyFont="1" applyFill="1" applyBorder="1"/>
    <xf numFmtId="0" fontId="19" fillId="0" borderId="10" xfId="0" applyFont="1" applyFill="1" applyBorder="1"/>
    <xf numFmtId="0" fontId="20" fillId="0" borderId="13" xfId="0" applyFont="1" applyFill="1" applyBorder="1" applyAlignment="1">
      <alignment horizontal="center" vertical="center"/>
    </xf>
    <xf numFmtId="2" fontId="20" fillId="0" borderId="13" xfId="0" applyNumberFormat="1" applyFont="1" applyFill="1" applyBorder="1" applyAlignment="1">
      <alignment vertical="center"/>
    </xf>
    <xf numFmtId="0" fontId="20" fillId="0" borderId="13" xfId="0" applyFont="1" applyFill="1" applyBorder="1"/>
    <xf numFmtId="0" fontId="20" fillId="0" borderId="10" xfId="0" applyFont="1" applyFill="1" applyBorder="1"/>
    <xf numFmtId="0" fontId="18" fillId="0" borderId="14" xfId="0" applyFont="1" applyFill="1" applyBorder="1" applyAlignment="1">
      <alignment horizontal="left" vertical="top" wrapText="1"/>
    </xf>
    <xf numFmtId="0" fontId="19" fillId="0" borderId="14" xfId="0" applyFont="1" applyFill="1" applyBorder="1" applyAlignment="1">
      <alignment horizontal="center" vertical="center"/>
    </xf>
    <xf numFmtId="2" fontId="19" fillId="0" borderId="14" xfId="0" applyNumberFormat="1" applyFont="1" applyFill="1" applyBorder="1" applyAlignment="1">
      <alignment vertical="center"/>
    </xf>
    <xf numFmtId="0" fontId="19" fillId="0" borderId="14" xfId="0" applyFont="1" applyFill="1" applyBorder="1"/>
    <xf numFmtId="0" fontId="19" fillId="0" borderId="7" xfId="0" applyFont="1" applyFill="1" applyBorder="1"/>
    <xf numFmtId="0" fontId="16" fillId="0" borderId="14" xfId="0" applyFont="1" applyFill="1" applyBorder="1" applyAlignment="1">
      <alignment vertical="top" wrapText="1"/>
    </xf>
    <xf numFmtId="0" fontId="20" fillId="0" borderId="14" xfId="0" applyFont="1" applyFill="1" applyBorder="1" applyAlignment="1">
      <alignment horizontal="center" vertical="center"/>
    </xf>
    <xf numFmtId="2" fontId="20" fillId="0" borderId="14" xfId="0" applyNumberFormat="1" applyFont="1" applyFill="1" applyBorder="1" applyAlignment="1">
      <alignment horizontal="right" vertical="center"/>
    </xf>
    <xf numFmtId="0" fontId="20" fillId="0" borderId="14" xfId="0" applyFont="1" applyFill="1" applyBorder="1"/>
    <xf numFmtId="0" fontId="20" fillId="0" borderId="7" xfId="0" applyFont="1" applyFill="1" applyBorder="1"/>
    <xf numFmtId="0" fontId="18" fillId="0" borderId="13" xfId="0" applyFont="1" applyFill="1" applyBorder="1" applyAlignment="1">
      <alignment vertical="top" wrapText="1"/>
    </xf>
    <xf numFmtId="2" fontId="19" fillId="0" borderId="14" xfId="0" applyNumberFormat="1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vertical="top" wrapText="1"/>
    </xf>
    <xf numFmtId="2" fontId="20" fillId="0" borderId="14" xfId="0" applyNumberFormat="1" applyFont="1" applyFill="1" applyBorder="1" applyAlignment="1">
      <alignment vertical="center"/>
    </xf>
    <xf numFmtId="0" fontId="12" fillId="0" borderId="0" xfId="0" applyFont="1" applyFill="1"/>
    <xf numFmtId="164" fontId="1" fillId="0" borderId="13" xfId="0" applyNumberFormat="1" applyFont="1" applyFill="1" applyBorder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19" fillId="0" borderId="13" xfId="0" applyFont="1" applyFill="1" applyBorder="1" applyAlignment="1">
      <alignment vertical="center"/>
    </xf>
    <xf numFmtId="0" fontId="0" fillId="0" borderId="0" xfId="0" applyFont="1" applyFill="1"/>
    <xf numFmtId="2" fontId="1" fillId="0" borderId="1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13" xfId="0" applyFont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49" fontId="2" fillId="0" borderId="14" xfId="0" applyNumberFormat="1" applyFont="1" applyBorder="1" applyAlignment="1">
      <alignment horizontal="right" vertical="center"/>
    </xf>
    <xf numFmtId="49" fontId="2" fillId="0" borderId="15" xfId="0" applyNumberFormat="1" applyFont="1" applyBorder="1" applyAlignment="1">
      <alignment horizontal="right" vertical="center"/>
    </xf>
    <xf numFmtId="49" fontId="2" fillId="0" borderId="14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vertical="center"/>
    </xf>
    <xf numFmtId="2" fontId="1" fillId="0" borderId="13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2" fontId="0" fillId="0" borderId="0" xfId="0" applyNumberFormat="1" applyAlignment="1">
      <alignment vertical="top"/>
    </xf>
    <xf numFmtId="0" fontId="12" fillId="0" borderId="0" xfId="0" applyFont="1" applyAlignment="1">
      <alignment vertical="top"/>
    </xf>
    <xf numFmtId="0" fontId="21" fillId="0" borderId="13" xfId="0" applyFont="1" applyFill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8" fillId="0" borderId="14" xfId="0" applyFont="1" applyFill="1" applyBorder="1" applyAlignment="1">
      <alignment horizontal="left" vertical="top" wrapText="1"/>
    </xf>
    <xf numFmtId="0" fontId="30" fillId="0" borderId="14" xfId="0" applyFont="1" applyFill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7" fillId="0" borderId="14" xfId="0" applyFont="1" applyFill="1" applyBorder="1" applyAlignment="1">
      <alignment horizontal="left" vertical="top" wrapText="1"/>
    </xf>
    <xf numFmtId="0" fontId="27" fillId="0" borderId="13" xfId="0" applyFont="1" applyFill="1" applyBorder="1" applyAlignment="1">
      <alignment horizontal="left" vertical="top" wrapText="1"/>
    </xf>
    <xf numFmtId="2" fontId="24" fillId="0" borderId="13" xfId="0" applyNumberFormat="1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49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right" vertical="center"/>
    </xf>
    <xf numFmtId="49" fontId="5" fillId="0" borderId="13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right" vertical="center"/>
    </xf>
    <xf numFmtId="49" fontId="2" fillId="0" borderId="13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5" fillId="0" borderId="13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right" vertical="center"/>
    </xf>
    <xf numFmtId="49" fontId="2" fillId="0" borderId="4" xfId="0" applyNumberFormat="1" applyFont="1" applyBorder="1" applyAlignment="1">
      <alignment horizontal="right" vertical="center"/>
    </xf>
    <xf numFmtId="49" fontId="2" fillId="0" borderId="15" xfId="0" applyNumberFormat="1" applyFont="1" applyBorder="1" applyAlignment="1">
      <alignment horizontal="right" vertical="center"/>
    </xf>
    <xf numFmtId="49" fontId="2" fillId="0" borderId="14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2" fillId="0" borderId="8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horizontal="left"/>
    </xf>
    <xf numFmtId="0" fontId="21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2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49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3" xfId="0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2" fontId="2" fillId="0" borderId="13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/>
    </xf>
    <xf numFmtId="2" fontId="6" fillId="0" borderId="6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31" fillId="0" borderId="13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left"/>
    </xf>
    <xf numFmtId="2" fontId="6" fillId="0" borderId="13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2" fontId="32" fillId="0" borderId="13" xfId="0" applyNumberFormat="1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2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2" fontId="2" fillId="0" borderId="6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3" fillId="0" borderId="13" xfId="1" applyFont="1" applyBorder="1" applyAlignment="1" applyProtection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8" fillId="0" borderId="14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4" fillId="0" borderId="13" xfId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49" fontId="5" fillId="0" borderId="13" xfId="0" applyNumberFormat="1" applyFont="1" applyFill="1" applyBorder="1" applyAlignment="1">
      <alignment horizontal="left"/>
    </xf>
    <xf numFmtId="49" fontId="5" fillId="0" borderId="13" xfId="0" applyNumberFormat="1" applyFont="1" applyFill="1" applyBorder="1" applyAlignment="1">
      <alignment horizontal="center"/>
    </xf>
    <xf numFmtId="2" fontId="5" fillId="0" borderId="8" xfId="0" applyNumberFormat="1" applyFont="1" applyFill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2" fontId="5" fillId="0" borderId="10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49" fontId="5" fillId="0" borderId="14" xfId="0" applyNumberFormat="1" applyFont="1" applyFill="1" applyBorder="1" applyAlignment="1">
      <alignment horizontal="left"/>
    </xf>
    <xf numFmtId="49" fontId="5" fillId="0" borderId="6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2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49" fontId="5" fillId="0" borderId="15" xfId="0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1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consultantplus://offline/ref=F8B81645564674E2ACD679E58086B1B8AE8360F6E5FE714EB9E9544FA3B92ECC93E25061797Ab1e8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consultantplus://offline/ref=F8B81645564674E2ACD679E58086B1B8AE8360F6E5FE714EB9E9544FA3B92ECC93E25061797Ab1e8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consultantplus://offline/ref=F8B81645564674E2ACD679E58086B1B8AE8360F6E5FE714EB9E9544FA3B92ECC93E25061797Ab1e8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F8B81645564674E2ACD679E58086B1B8AE8367FAE6FB714EB9E9544FA3bBe9F" TargetMode="External"/><Relationship Id="rId1" Type="http://schemas.openxmlformats.org/officeDocument/2006/relationships/hyperlink" Target="consultantplus://offline/ref=F8B81645564674E2ACD679E58086B1B8AE8367FDE1FD714EB9E9544FA3bBe9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view="pageBreakPreview" topLeftCell="A12" zoomScale="86" zoomScaleNormal="100" zoomScaleSheetLayoutView="86" workbookViewId="0">
      <selection activeCell="F29" sqref="F29"/>
    </sheetView>
  </sheetViews>
  <sheetFormatPr defaultRowHeight="15" x14ac:dyDescent="0.25"/>
  <cols>
    <col min="3" max="3" width="10.5703125" customWidth="1"/>
    <col min="4" max="4" width="11.5703125" customWidth="1"/>
    <col min="5" max="5" width="12.140625" customWidth="1"/>
    <col min="6" max="6" width="33.42578125" customWidth="1"/>
  </cols>
  <sheetData>
    <row r="1" spans="1:6" hidden="1" x14ac:dyDescent="0.25">
      <c r="A1" s="225" t="s">
        <v>295</v>
      </c>
      <c r="B1" s="225"/>
      <c r="C1" s="225"/>
      <c r="D1" s="225"/>
      <c r="E1" s="225"/>
      <c r="F1" s="225"/>
    </row>
    <row r="2" spans="1:6" hidden="1" x14ac:dyDescent="0.25">
      <c r="A2" s="62"/>
      <c r="B2" s="62"/>
      <c r="C2" s="62"/>
      <c r="D2" s="226"/>
      <c r="E2" s="226"/>
      <c r="F2" s="226"/>
    </row>
    <row r="3" spans="1:6" hidden="1" x14ac:dyDescent="0.25">
      <c r="A3" s="63"/>
      <c r="B3" s="63"/>
      <c r="C3" s="63"/>
      <c r="D3" s="227"/>
      <c r="E3" s="227"/>
      <c r="F3" s="227"/>
    </row>
    <row r="4" spans="1:6" hidden="1" x14ac:dyDescent="0.25">
      <c r="A4" s="63"/>
      <c r="B4" s="63"/>
      <c r="C4" s="63"/>
      <c r="D4" s="228"/>
      <c r="E4" s="228"/>
      <c r="F4" s="228"/>
    </row>
    <row r="5" spans="1:6" hidden="1" x14ac:dyDescent="0.25">
      <c r="A5" s="63"/>
      <c r="B5" s="63"/>
      <c r="C5" s="63"/>
      <c r="D5" s="228"/>
      <c r="E5" s="228"/>
      <c r="F5" s="228"/>
    </row>
    <row r="6" spans="1:6" hidden="1" x14ac:dyDescent="0.25">
      <c r="A6" s="63"/>
      <c r="B6" s="63"/>
      <c r="C6" s="63"/>
      <c r="D6" s="228"/>
      <c r="E6" s="228"/>
      <c r="F6" s="228"/>
    </row>
    <row r="7" spans="1:6" hidden="1" x14ac:dyDescent="0.25">
      <c r="A7" s="62"/>
      <c r="B7" s="62"/>
      <c r="C7" s="62"/>
      <c r="D7" s="62"/>
      <c r="E7" s="62"/>
      <c r="F7" s="62"/>
    </row>
    <row r="8" spans="1:6" hidden="1" x14ac:dyDescent="0.25">
      <c r="A8" s="62"/>
      <c r="B8" s="62"/>
      <c r="C8" s="62"/>
      <c r="D8" s="62"/>
      <c r="E8" s="62"/>
      <c r="F8" s="62"/>
    </row>
    <row r="9" spans="1:6" x14ac:dyDescent="0.25">
      <c r="A9" s="229" t="s">
        <v>386</v>
      </c>
      <c r="B9" s="229"/>
      <c r="C9" s="229"/>
      <c r="D9" s="229"/>
      <c r="E9" s="229"/>
      <c r="F9" s="229"/>
    </row>
    <row r="10" spans="1:6" x14ac:dyDescent="0.25">
      <c r="A10" s="157"/>
      <c r="B10" s="157"/>
      <c r="C10" s="157"/>
      <c r="D10" s="157"/>
      <c r="E10" s="157"/>
      <c r="F10" s="157"/>
    </row>
    <row r="11" spans="1:6" ht="38.25" customHeight="1" x14ac:dyDescent="0.25">
      <c r="A11" s="233" t="s">
        <v>60</v>
      </c>
      <c r="B11" s="234"/>
      <c r="C11" s="235"/>
      <c r="D11" s="230" t="s">
        <v>384</v>
      </c>
      <c r="E11" s="230" t="s">
        <v>409</v>
      </c>
      <c r="F11" s="230" t="s">
        <v>385</v>
      </c>
    </row>
    <row r="12" spans="1:6" x14ac:dyDescent="0.25">
      <c r="A12" s="236"/>
      <c r="B12" s="237"/>
      <c r="C12" s="238"/>
      <c r="D12" s="231"/>
      <c r="E12" s="231"/>
      <c r="F12" s="231"/>
    </row>
    <row r="13" spans="1:6" ht="4.5" hidden="1" customHeight="1" x14ac:dyDescent="0.25">
      <c r="A13" s="236"/>
      <c r="B13" s="237"/>
      <c r="C13" s="238"/>
      <c r="D13" s="231"/>
      <c r="E13" s="231"/>
      <c r="F13" s="231"/>
    </row>
    <row r="14" spans="1:6" hidden="1" x14ac:dyDescent="0.25">
      <c r="A14" s="236"/>
      <c r="B14" s="237"/>
      <c r="C14" s="238"/>
      <c r="D14" s="231"/>
      <c r="E14" s="231"/>
      <c r="F14" s="231"/>
    </row>
    <row r="15" spans="1:6" hidden="1" x14ac:dyDescent="0.25">
      <c r="A15" s="239"/>
      <c r="B15" s="240"/>
      <c r="C15" s="241"/>
      <c r="D15" s="232"/>
      <c r="E15" s="232"/>
      <c r="F15" s="232"/>
    </row>
    <row r="16" spans="1:6" x14ac:dyDescent="0.25">
      <c r="A16" s="242">
        <v>1</v>
      </c>
      <c r="B16" s="243"/>
      <c r="C16" s="244"/>
      <c r="D16" s="162">
        <v>2</v>
      </c>
      <c r="E16" s="162">
        <v>3</v>
      </c>
      <c r="F16" s="162">
        <v>4</v>
      </c>
    </row>
    <row r="17" spans="1:6" ht="20.25" customHeight="1" x14ac:dyDescent="0.25">
      <c r="A17" s="216" t="s">
        <v>405</v>
      </c>
      <c r="B17" s="217"/>
      <c r="C17" s="218"/>
      <c r="D17" s="210" t="s">
        <v>296</v>
      </c>
      <c r="E17" s="210"/>
      <c r="F17" s="207" t="s">
        <v>435</v>
      </c>
    </row>
    <row r="18" spans="1:6" ht="16.5" customHeight="1" x14ac:dyDescent="0.25">
      <c r="A18" s="219"/>
      <c r="B18" s="220"/>
      <c r="C18" s="221"/>
      <c r="D18" s="211"/>
      <c r="E18" s="211"/>
      <c r="F18" s="208"/>
    </row>
    <row r="19" spans="1:6" ht="6" hidden="1" customHeight="1" x14ac:dyDescent="0.25">
      <c r="A19" s="222"/>
      <c r="B19" s="223"/>
      <c r="C19" s="224"/>
      <c r="D19" s="212"/>
      <c r="E19" s="212"/>
      <c r="F19" s="209"/>
    </row>
    <row r="20" spans="1:6" ht="15.75" customHeight="1" x14ac:dyDescent="0.25">
      <c r="A20" s="213" t="s">
        <v>297</v>
      </c>
      <c r="B20" s="214"/>
      <c r="C20" s="215"/>
      <c r="D20" s="66" t="s">
        <v>296</v>
      </c>
      <c r="E20" s="67"/>
      <c r="F20" s="96" t="s">
        <v>441</v>
      </c>
    </row>
    <row r="21" spans="1:6" ht="16.5" customHeight="1" x14ac:dyDescent="0.25">
      <c r="A21" s="213" t="s">
        <v>66</v>
      </c>
      <c r="B21" s="214"/>
      <c r="C21" s="215"/>
      <c r="D21" s="66" t="s">
        <v>296</v>
      </c>
      <c r="E21" s="67" t="s">
        <v>296</v>
      </c>
      <c r="F21" s="96" t="s">
        <v>296</v>
      </c>
    </row>
    <row r="22" spans="1:6" ht="14.25" customHeight="1" x14ac:dyDescent="0.25">
      <c r="A22" s="213"/>
      <c r="B22" s="214"/>
      <c r="C22" s="215"/>
      <c r="D22" s="66"/>
      <c r="E22" s="67"/>
      <c r="F22" s="96"/>
    </row>
    <row r="23" spans="1:6" ht="17.25" customHeight="1" x14ac:dyDescent="0.25">
      <c r="A23" s="213" t="s">
        <v>298</v>
      </c>
      <c r="B23" s="214"/>
      <c r="C23" s="215"/>
      <c r="D23" s="66" t="s">
        <v>296</v>
      </c>
      <c r="E23" s="67"/>
      <c r="F23" s="159" t="s">
        <v>440</v>
      </c>
    </row>
    <row r="24" spans="1:6" ht="17.25" customHeight="1" x14ac:dyDescent="0.25">
      <c r="A24" s="213" t="s">
        <v>66</v>
      </c>
      <c r="B24" s="214"/>
      <c r="C24" s="215"/>
      <c r="D24" s="66" t="s">
        <v>296</v>
      </c>
      <c r="E24" s="67" t="s">
        <v>296</v>
      </c>
      <c r="F24" s="96"/>
    </row>
    <row r="25" spans="1:6" ht="15.75" customHeight="1" x14ac:dyDescent="0.25">
      <c r="A25" s="213"/>
      <c r="B25" s="214"/>
      <c r="C25" s="215"/>
      <c r="D25" s="66"/>
      <c r="E25" s="67"/>
      <c r="F25" s="96"/>
    </row>
    <row r="26" spans="1:6" ht="20.25" customHeight="1" x14ac:dyDescent="0.25">
      <c r="A26" s="245" t="s">
        <v>299</v>
      </c>
      <c r="B26" s="246"/>
      <c r="C26" s="247"/>
      <c r="D26" s="64" t="s">
        <v>296</v>
      </c>
      <c r="E26" s="160"/>
      <c r="F26" s="158"/>
    </row>
    <row r="27" spans="1:6" ht="15" customHeight="1" x14ac:dyDescent="0.25">
      <c r="A27" s="248" t="s">
        <v>300</v>
      </c>
      <c r="B27" s="249"/>
      <c r="C27" s="250"/>
      <c r="D27" s="65"/>
      <c r="E27" s="161"/>
      <c r="F27" s="96" t="s">
        <v>441</v>
      </c>
    </row>
    <row r="28" spans="1:6" ht="16.5" customHeight="1" x14ac:dyDescent="0.25">
      <c r="A28" s="213" t="s">
        <v>66</v>
      </c>
      <c r="B28" s="214"/>
      <c r="C28" s="215"/>
      <c r="D28" s="66" t="s">
        <v>296</v>
      </c>
      <c r="E28" s="67" t="s">
        <v>296</v>
      </c>
      <c r="F28" s="96" t="s">
        <v>296</v>
      </c>
    </row>
    <row r="29" spans="1:6" ht="39" customHeight="1" x14ac:dyDescent="0.25">
      <c r="A29" s="197" t="s">
        <v>387</v>
      </c>
      <c r="B29" s="197"/>
      <c r="C29" s="197"/>
      <c r="D29" s="163" t="s">
        <v>417</v>
      </c>
      <c r="E29" s="67" t="s">
        <v>296</v>
      </c>
      <c r="F29" s="68"/>
    </row>
    <row r="30" spans="1:6" ht="25.5" customHeight="1" x14ac:dyDescent="0.25">
      <c r="A30" s="251" t="s">
        <v>421</v>
      </c>
      <c r="B30" s="252"/>
      <c r="C30" s="253"/>
      <c r="D30" s="166" t="s">
        <v>220</v>
      </c>
      <c r="E30" s="96"/>
      <c r="F30" s="165"/>
    </row>
    <row r="31" spans="1:6" ht="15" customHeight="1" x14ac:dyDescent="0.25">
      <c r="A31" s="251" t="s">
        <v>254</v>
      </c>
      <c r="B31" s="252"/>
      <c r="C31" s="253"/>
      <c r="D31" s="166" t="s">
        <v>222</v>
      </c>
      <c r="E31" s="96"/>
      <c r="F31" s="165"/>
    </row>
    <row r="32" spans="1:6" ht="24.75" customHeight="1" x14ac:dyDescent="0.25">
      <c r="A32" s="254" t="s">
        <v>311</v>
      </c>
      <c r="B32" s="254"/>
      <c r="C32" s="254"/>
      <c r="D32" s="166" t="s">
        <v>308</v>
      </c>
      <c r="E32" s="96"/>
      <c r="F32" s="165"/>
    </row>
    <row r="33" spans="1:6" ht="46.5" customHeight="1" x14ac:dyDescent="0.25">
      <c r="A33" s="251" t="s">
        <v>406</v>
      </c>
      <c r="B33" s="252"/>
      <c r="C33" s="253"/>
      <c r="D33" s="166" t="s">
        <v>376</v>
      </c>
      <c r="E33" s="96"/>
      <c r="F33" s="165"/>
    </row>
    <row r="34" spans="1:6" ht="16.5" customHeight="1" x14ac:dyDescent="0.25">
      <c r="A34" s="204" t="s">
        <v>378</v>
      </c>
      <c r="B34" s="205"/>
      <c r="C34" s="206"/>
      <c r="D34" s="167"/>
      <c r="E34" s="97"/>
      <c r="F34" s="165"/>
    </row>
    <row r="35" spans="1:6" ht="16.5" customHeight="1" x14ac:dyDescent="0.25">
      <c r="A35" s="201"/>
      <c r="B35" s="202"/>
      <c r="C35" s="203"/>
      <c r="D35" s="167"/>
      <c r="E35" s="97"/>
      <c r="F35" s="165"/>
    </row>
    <row r="36" spans="1:6" ht="16.5" customHeight="1" x14ac:dyDescent="0.25">
      <c r="A36" s="204" t="s">
        <v>228</v>
      </c>
      <c r="B36" s="205"/>
      <c r="C36" s="206"/>
      <c r="D36" s="167" t="s">
        <v>436</v>
      </c>
      <c r="E36" s="97"/>
      <c r="F36" s="163"/>
    </row>
    <row r="37" spans="1:6" ht="38.25" customHeight="1" x14ac:dyDescent="0.25">
      <c r="A37" s="193" t="s">
        <v>439</v>
      </c>
      <c r="B37" s="194"/>
      <c r="C37" s="195"/>
      <c r="D37" s="166" t="s">
        <v>310</v>
      </c>
      <c r="E37" s="96" t="s">
        <v>438</v>
      </c>
      <c r="F37" s="190" t="s">
        <v>437</v>
      </c>
    </row>
    <row r="38" spans="1:6" ht="24.75" customHeight="1" x14ac:dyDescent="0.25">
      <c r="A38" s="204" t="s">
        <v>378</v>
      </c>
      <c r="B38" s="205"/>
      <c r="C38" s="206"/>
      <c r="D38" s="166"/>
      <c r="E38" s="97" t="s">
        <v>438</v>
      </c>
      <c r="F38" s="190" t="s">
        <v>437</v>
      </c>
    </row>
    <row r="39" spans="1:6" ht="46.5" customHeight="1" x14ac:dyDescent="0.25">
      <c r="A39" s="200" t="s">
        <v>402</v>
      </c>
      <c r="B39" s="200"/>
      <c r="C39" s="200"/>
      <c r="D39" s="167" t="s">
        <v>401</v>
      </c>
      <c r="E39" s="97"/>
      <c r="F39" s="164"/>
    </row>
    <row r="40" spans="1:6" ht="24" customHeight="1" x14ac:dyDescent="0.25">
      <c r="A40" s="193" t="s">
        <v>434</v>
      </c>
      <c r="B40" s="194"/>
      <c r="C40" s="195"/>
      <c r="D40" s="188" t="s">
        <v>307</v>
      </c>
      <c r="E40" s="187"/>
      <c r="F40" s="190"/>
    </row>
    <row r="41" spans="1:6" ht="32.25" customHeight="1" x14ac:dyDescent="0.25">
      <c r="A41" s="193" t="s">
        <v>255</v>
      </c>
      <c r="B41" s="194"/>
      <c r="C41" s="195"/>
      <c r="D41" s="188" t="s">
        <v>256</v>
      </c>
      <c r="E41" s="187"/>
      <c r="F41" s="190"/>
    </row>
    <row r="42" spans="1:6" ht="16.5" customHeight="1" x14ac:dyDescent="0.25">
      <c r="A42" s="201" t="s">
        <v>378</v>
      </c>
      <c r="B42" s="202"/>
      <c r="C42" s="203"/>
      <c r="D42" s="167"/>
      <c r="E42" s="189" t="s">
        <v>379</v>
      </c>
      <c r="F42" s="164"/>
    </row>
    <row r="43" spans="1:6" s="75" customFormat="1" ht="46.5" customHeight="1" x14ac:dyDescent="0.25">
      <c r="A43" s="198" t="s">
        <v>301</v>
      </c>
      <c r="B43" s="198"/>
      <c r="C43" s="198"/>
      <c r="D43" s="168" t="s">
        <v>296</v>
      </c>
      <c r="E43" s="99"/>
      <c r="F43" s="67"/>
    </row>
    <row r="44" spans="1:6" s="75" customFormat="1" ht="30" customHeight="1" x14ac:dyDescent="0.25">
      <c r="A44" s="198" t="s">
        <v>300</v>
      </c>
      <c r="B44" s="198"/>
      <c r="C44" s="198"/>
      <c r="D44" s="168"/>
      <c r="E44" s="99"/>
      <c r="F44" s="67"/>
    </row>
    <row r="45" spans="1:6" s="75" customFormat="1" ht="23.25" customHeight="1" x14ac:dyDescent="0.25">
      <c r="A45" s="199" t="s">
        <v>66</v>
      </c>
      <c r="B45" s="199"/>
      <c r="C45" s="199"/>
      <c r="D45" s="67" t="s">
        <v>296</v>
      </c>
      <c r="E45" s="99" t="s">
        <v>296</v>
      </c>
      <c r="F45" s="67" t="s">
        <v>296</v>
      </c>
    </row>
    <row r="46" spans="1:6" s="75" customFormat="1" ht="21" customHeight="1" x14ac:dyDescent="0.25">
      <c r="A46" s="196" t="s">
        <v>389</v>
      </c>
      <c r="B46" s="196"/>
      <c r="C46" s="196"/>
      <c r="D46" s="168" t="s">
        <v>296</v>
      </c>
      <c r="E46" s="169" t="s">
        <v>379</v>
      </c>
      <c r="F46" s="168"/>
    </row>
    <row r="47" spans="1:6" ht="16.5" customHeight="1" x14ac:dyDescent="0.25"/>
    <row r="48" spans="1:6" ht="15.75" customHeight="1" x14ac:dyDescent="0.25"/>
    <row r="49" ht="15.75" customHeight="1" x14ac:dyDescent="0.25"/>
    <row r="50" ht="24.75" customHeight="1" x14ac:dyDescent="0.25"/>
    <row r="51" ht="20.25" customHeight="1" x14ac:dyDescent="0.25"/>
    <row r="52" ht="20.25" customHeight="1" x14ac:dyDescent="0.25"/>
  </sheetData>
  <mergeCells count="40">
    <mergeCell ref="A28:C28"/>
    <mergeCell ref="A34:C34"/>
    <mergeCell ref="A30:C30"/>
    <mergeCell ref="A31:C31"/>
    <mergeCell ref="A32:C32"/>
    <mergeCell ref="A33:C33"/>
    <mergeCell ref="A16:C16"/>
    <mergeCell ref="A25:C25"/>
    <mergeCell ref="A26:C26"/>
    <mergeCell ref="A21:C21"/>
    <mergeCell ref="A27:C27"/>
    <mergeCell ref="A24:C24"/>
    <mergeCell ref="A23:C23"/>
    <mergeCell ref="A22:C22"/>
    <mergeCell ref="A1:F1"/>
    <mergeCell ref="D2:F2"/>
    <mergeCell ref="D3:F6"/>
    <mergeCell ref="A9:F9"/>
    <mergeCell ref="E11:E15"/>
    <mergeCell ref="F11:F15"/>
    <mergeCell ref="D11:D15"/>
    <mergeCell ref="A11:C15"/>
    <mergeCell ref="F17:F19"/>
    <mergeCell ref="D17:D19"/>
    <mergeCell ref="E17:E19"/>
    <mergeCell ref="A20:C20"/>
    <mergeCell ref="A17:C19"/>
    <mergeCell ref="A40:C40"/>
    <mergeCell ref="A41:C41"/>
    <mergeCell ref="A46:C46"/>
    <mergeCell ref="A29:C29"/>
    <mergeCell ref="A44:C44"/>
    <mergeCell ref="A45:C45"/>
    <mergeCell ref="A39:C39"/>
    <mergeCell ref="A43:C43"/>
    <mergeCell ref="A42:C42"/>
    <mergeCell ref="A37:C37"/>
    <mergeCell ref="A36:C36"/>
    <mergeCell ref="A38:C38"/>
    <mergeCell ref="A35:C35"/>
  </mergeCells>
  <pageMargins left="0.70866141732283472" right="0.70866141732283472" top="0.19685039370078741" bottom="0.1968503937007874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2" workbookViewId="0">
      <selection activeCell="E14" sqref="E14"/>
    </sheetView>
  </sheetViews>
  <sheetFormatPr defaultRowHeight="15" x14ac:dyDescent="0.25"/>
  <cols>
    <col min="3" max="4" width="20.7109375" customWidth="1"/>
    <col min="5" max="5" width="51.140625" customWidth="1"/>
    <col min="6" max="6" width="10.7109375" hidden="1" customWidth="1"/>
    <col min="259" max="260" width="20.7109375" customWidth="1"/>
    <col min="261" max="261" width="51.140625" customWidth="1"/>
    <col min="262" max="262" width="0" hidden="1" customWidth="1"/>
    <col min="515" max="516" width="20.7109375" customWidth="1"/>
    <col min="517" max="517" width="51.140625" customWidth="1"/>
    <col min="518" max="518" width="0" hidden="1" customWidth="1"/>
    <col min="771" max="772" width="20.7109375" customWidth="1"/>
    <col min="773" max="773" width="51.140625" customWidth="1"/>
    <col min="774" max="774" width="0" hidden="1" customWidth="1"/>
    <col min="1027" max="1028" width="20.7109375" customWidth="1"/>
    <col min="1029" max="1029" width="51.140625" customWidth="1"/>
    <col min="1030" max="1030" width="0" hidden="1" customWidth="1"/>
    <col min="1283" max="1284" width="20.7109375" customWidth="1"/>
    <col min="1285" max="1285" width="51.140625" customWidth="1"/>
    <col min="1286" max="1286" width="0" hidden="1" customWidth="1"/>
    <col min="1539" max="1540" width="20.7109375" customWidth="1"/>
    <col min="1541" max="1541" width="51.140625" customWidth="1"/>
    <col min="1542" max="1542" width="0" hidden="1" customWidth="1"/>
    <col min="1795" max="1796" width="20.7109375" customWidth="1"/>
    <col min="1797" max="1797" width="51.140625" customWidth="1"/>
    <col min="1798" max="1798" width="0" hidden="1" customWidth="1"/>
    <col min="2051" max="2052" width="20.7109375" customWidth="1"/>
    <col min="2053" max="2053" width="51.140625" customWidth="1"/>
    <col min="2054" max="2054" width="0" hidden="1" customWidth="1"/>
    <col min="2307" max="2308" width="20.7109375" customWidth="1"/>
    <col min="2309" max="2309" width="51.140625" customWidth="1"/>
    <col min="2310" max="2310" width="0" hidden="1" customWidth="1"/>
    <col min="2563" max="2564" width="20.7109375" customWidth="1"/>
    <col min="2565" max="2565" width="51.140625" customWidth="1"/>
    <col min="2566" max="2566" width="0" hidden="1" customWidth="1"/>
    <col min="2819" max="2820" width="20.7109375" customWidth="1"/>
    <col min="2821" max="2821" width="51.140625" customWidth="1"/>
    <col min="2822" max="2822" width="0" hidden="1" customWidth="1"/>
    <col min="3075" max="3076" width="20.7109375" customWidth="1"/>
    <col min="3077" max="3077" width="51.140625" customWidth="1"/>
    <col min="3078" max="3078" width="0" hidden="1" customWidth="1"/>
    <col min="3331" max="3332" width="20.7109375" customWidth="1"/>
    <col min="3333" max="3333" width="51.140625" customWidth="1"/>
    <col min="3334" max="3334" width="0" hidden="1" customWidth="1"/>
    <col min="3587" max="3588" width="20.7109375" customWidth="1"/>
    <col min="3589" max="3589" width="51.140625" customWidth="1"/>
    <col min="3590" max="3590" width="0" hidden="1" customWidth="1"/>
    <col min="3843" max="3844" width="20.7109375" customWidth="1"/>
    <col min="3845" max="3845" width="51.140625" customWidth="1"/>
    <col min="3846" max="3846" width="0" hidden="1" customWidth="1"/>
    <col min="4099" max="4100" width="20.7109375" customWidth="1"/>
    <col min="4101" max="4101" width="51.140625" customWidth="1"/>
    <col min="4102" max="4102" width="0" hidden="1" customWidth="1"/>
    <col min="4355" max="4356" width="20.7109375" customWidth="1"/>
    <col min="4357" max="4357" width="51.140625" customWidth="1"/>
    <col min="4358" max="4358" width="0" hidden="1" customWidth="1"/>
    <col min="4611" max="4612" width="20.7109375" customWidth="1"/>
    <col min="4613" max="4613" width="51.140625" customWidth="1"/>
    <col min="4614" max="4614" width="0" hidden="1" customWidth="1"/>
    <col min="4867" max="4868" width="20.7109375" customWidth="1"/>
    <col min="4869" max="4869" width="51.140625" customWidth="1"/>
    <col min="4870" max="4870" width="0" hidden="1" customWidth="1"/>
    <col min="5123" max="5124" width="20.7109375" customWidth="1"/>
    <col min="5125" max="5125" width="51.140625" customWidth="1"/>
    <col min="5126" max="5126" width="0" hidden="1" customWidth="1"/>
    <col min="5379" max="5380" width="20.7109375" customWidth="1"/>
    <col min="5381" max="5381" width="51.140625" customWidth="1"/>
    <col min="5382" max="5382" width="0" hidden="1" customWidth="1"/>
    <col min="5635" max="5636" width="20.7109375" customWidth="1"/>
    <col min="5637" max="5637" width="51.140625" customWidth="1"/>
    <col min="5638" max="5638" width="0" hidden="1" customWidth="1"/>
    <col min="5891" max="5892" width="20.7109375" customWidth="1"/>
    <col min="5893" max="5893" width="51.140625" customWidth="1"/>
    <col min="5894" max="5894" width="0" hidden="1" customWidth="1"/>
    <col min="6147" max="6148" width="20.7109375" customWidth="1"/>
    <col min="6149" max="6149" width="51.140625" customWidth="1"/>
    <col min="6150" max="6150" width="0" hidden="1" customWidth="1"/>
    <col min="6403" max="6404" width="20.7109375" customWidth="1"/>
    <col min="6405" max="6405" width="51.140625" customWidth="1"/>
    <col min="6406" max="6406" width="0" hidden="1" customWidth="1"/>
    <col min="6659" max="6660" width="20.7109375" customWidth="1"/>
    <col min="6661" max="6661" width="51.140625" customWidth="1"/>
    <col min="6662" max="6662" width="0" hidden="1" customWidth="1"/>
    <col min="6915" max="6916" width="20.7109375" customWidth="1"/>
    <col min="6917" max="6917" width="51.140625" customWidth="1"/>
    <col min="6918" max="6918" width="0" hidden="1" customWidth="1"/>
    <col min="7171" max="7172" width="20.7109375" customWidth="1"/>
    <col min="7173" max="7173" width="51.140625" customWidth="1"/>
    <col min="7174" max="7174" width="0" hidden="1" customWidth="1"/>
    <col min="7427" max="7428" width="20.7109375" customWidth="1"/>
    <col min="7429" max="7429" width="51.140625" customWidth="1"/>
    <col min="7430" max="7430" width="0" hidden="1" customWidth="1"/>
    <col min="7683" max="7684" width="20.7109375" customWidth="1"/>
    <col min="7685" max="7685" width="51.140625" customWidth="1"/>
    <col min="7686" max="7686" width="0" hidden="1" customWidth="1"/>
    <col min="7939" max="7940" width="20.7109375" customWidth="1"/>
    <col min="7941" max="7941" width="51.140625" customWidth="1"/>
    <col min="7942" max="7942" width="0" hidden="1" customWidth="1"/>
    <col min="8195" max="8196" width="20.7109375" customWidth="1"/>
    <col min="8197" max="8197" width="51.140625" customWidth="1"/>
    <col min="8198" max="8198" width="0" hidden="1" customWidth="1"/>
    <col min="8451" max="8452" width="20.7109375" customWidth="1"/>
    <col min="8453" max="8453" width="51.140625" customWidth="1"/>
    <col min="8454" max="8454" width="0" hidden="1" customWidth="1"/>
    <col min="8707" max="8708" width="20.7109375" customWidth="1"/>
    <col min="8709" max="8709" width="51.140625" customWidth="1"/>
    <col min="8710" max="8710" width="0" hidden="1" customWidth="1"/>
    <col min="8963" max="8964" width="20.7109375" customWidth="1"/>
    <col min="8965" max="8965" width="51.140625" customWidth="1"/>
    <col min="8966" max="8966" width="0" hidden="1" customWidth="1"/>
    <col min="9219" max="9220" width="20.7109375" customWidth="1"/>
    <col min="9221" max="9221" width="51.140625" customWidth="1"/>
    <col min="9222" max="9222" width="0" hidden="1" customWidth="1"/>
    <col min="9475" max="9476" width="20.7109375" customWidth="1"/>
    <col min="9477" max="9477" width="51.140625" customWidth="1"/>
    <col min="9478" max="9478" width="0" hidden="1" customWidth="1"/>
    <col min="9731" max="9732" width="20.7109375" customWidth="1"/>
    <col min="9733" max="9733" width="51.140625" customWidth="1"/>
    <col min="9734" max="9734" width="0" hidden="1" customWidth="1"/>
    <col min="9987" max="9988" width="20.7109375" customWidth="1"/>
    <col min="9989" max="9989" width="51.140625" customWidth="1"/>
    <col min="9990" max="9990" width="0" hidden="1" customWidth="1"/>
    <col min="10243" max="10244" width="20.7109375" customWidth="1"/>
    <col min="10245" max="10245" width="51.140625" customWidth="1"/>
    <col min="10246" max="10246" width="0" hidden="1" customWidth="1"/>
    <col min="10499" max="10500" width="20.7109375" customWidth="1"/>
    <col min="10501" max="10501" width="51.140625" customWidth="1"/>
    <col min="10502" max="10502" width="0" hidden="1" customWidth="1"/>
    <col min="10755" max="10756" width="20.7109375" customWidth="1"/>
    <col min="10757" max="10757" width="51.140625" customWidth="1"/>
    <col min="10758" max="10758" width="0" hidden="1" customWidth="1"/>
    <col min="11011" max="11012" width="20.7109375" customWidth="1"/>
    <col min="11013" max="11013" width="51.140625" customWidth="1"/>
    <col min="11014" max="11014" width="0" hidden="1" customWidth="1"/>
    <col min="11267" max="11268" width="20.7109375" customWidth="1"/>
    <col min="11269" max="11269" width="51.140625" customWidth="1"/>
    <col min="11270" max="11270" width="0" hidden="1" customWidth="1"/>
    <col min="11523" max="11524" width="20.7109375" customWidth="1"/>
    <col min="11525" max="11525" width="51.140625" customWidth="1"/>
    <col min="11526" max="11526" width="0" hidden="1" customWidth="1"/>
    <col min="11779" max="11780" width="20.7109375" customWidth="1"/>
    <col min="11781" max="11781" width="51.140625" customWidth="1"/>
    <col min="11782" max="11782" width="0" hidden="1" customWidth="1"/>
    <col min="12035" max="12036" width="20.7109375" customWidth="1"/>
    <col min="12037" max="12037" width="51.140625" customWidth="1"/>
    <col min="12038" max="12038" width="0" hidden="1" customWidth="1"/>
    <col min="12291" max="12292" width="20.7109375" customWidth="1"/>
    <col min="12293" max="12293" width="51.140625" customWidth="1"/>
    <col min="12294" max="12294" width="0" hidden="1" customWidth="1"/>
    <col min="12547" max="12548" width="20.7109375" customWidth="1"/>
    <col min="12549" max="12549" width="51.140625" customWidth="1"/>
    <col min="12550" max="12550" width="0" hidden="1" customWidth="1"/>
    <col min="12803" max="12804" width="20.7109375" customWidth="1"/>
    <col min="12805" max="12805" width="51.140625" customWidth="1"/>
    <col min="12806" max="12806" width="0" hidden="1" customWidth="1"/>
    <col min="13059" max="13060" width="20.7109375" customWidth="1"/>
    <col min="13061" max="13061" width="51.140625" customWidth="1"/>
    <col min="13062" max="13062" width="0" hidden="1" customWidth="1"/>
    <col min="13315" max="13316" width="20.7109375" customWidth="1"/>
    <col min="13317" max="13317" width="51.140625" customWidth="1"/>
    <col min="13318" max="13318" width="0" hidden="1" customWidth="1"/>
    <col min="13571" max="13572" width="20.7109375" customWidth="1"/>
    <col min="13573" max="13573" width="51.140625" customWidth="1"/>
    <col min="13574" max="13574" width="0" hidden="1" customWidth="1"/>
    <col min="13827" max="13828" width="20.7109375" customWidth="1"/>
    <col min="13829" max="13829" width="51.140625" customWidth="1"/>
    <col min="13830" max="13830" width="0" hidden="1" customWidth="1"/>
    <col min="14083" max="14084" width="20.7109375" customWidth="1"/>
    <col min="14085" max="14085" width="51.140625" customWidth="1"/>
    <col min="14086" max="14086" width="0" hidden="1" customWidth="1"/>
    <col min="14339" max="14340" width="20.7109375" customWidth="1"/>
    <col min="14341" max="14341" width="51.140625" customWidth="1"/>
    <col min="14342" max="14342" width="0" hidden="1" customWidth="1"/>
    <col min="14595" max="14596" width="20.7109375" customWidth="1"/>
    <col min="14597" max="14597" width="51.140625" customWidth="1"/>
    <col min="14598" max="14598" width="0" hidden="1" customWidth="1"/>
    <col min="14851" max="14852" width="20.7109375" customWidth="1"/>
    <col min="14853" max="14853" width="51.140625" customWidth="1"/>
    <col min="14854" max="14854" width="0" hidden="1" customWidth="1"/>
    <col min="15107" max="15108" width="20.7109375" customWidth="1"/>
    <col min="15109" max="15109" width="51.140625" customWidth="1"/>
    <col min="15110" max="15110" width="0" hidden="1" customWidth="1"/>
    <col min="15363" max="15364" width="20.7109375" customWidth="1"/>
    <col min="15365" max="15365" width="51.140625" customWidth="1"/>
    <col min="15366" max="15366" width="0" hidden="1" customWidth="1"/>
    <col min="15619" max="15620" width="20.7109375" customWidth="1"/>
    <col min="15621" max="15621" width="51.140625" customWidth="1"/>
    <col min="15622" max="15622" width="0" hidden="1" customWidth="1"/>
    <col min="15875" max="15876" width="20.7109375" customWidth="1"/>
    <col min="15877" max="15877" width="51.140625" customWidth="1"/>
    <col min="15878" max="15878" width="0" hidden="1" customWidth="1"/>
    <col min="16131" max="16132" width="20.7109375" customWidth="1"/>
    <col min="16133" max="16133" width="51.140625" customWidth="1"/>
    <col min="16134" max="16134" width="0" hidden="1" customWidth="1"/>
  </cols>
  <sheetData>
    <row r="1" spans="1:6" ht="16.899999999999999" customHeight="1" x14ac:dyDescent="0.25">
      <c r="A1" s="225"/>
      <c r="B1" s="225"/>
      <c r="C1" s="225"/>
      <c r="D1" s="225"/>
      <c r="E1" s="225"/>
      <c r="F1" s="20"/>
    </row>
    <row r="2" spans="1:6" s="18" customFormat="1" ht="12.75" x14ac:dyDescent="0.2">
      <c r="A2" s="225" t="s">
        <v>432</v>
      </c>
      <c r="B2" s="225"/>
      <c r="C2" s="225"/>
      <c r="D2" s="225"/>
      <c r="E2" s="225"/>
    </row>
    <row r="3" spans="1:6" s="18" customFormat="1" ht="12.75" x14ac:dyDescent="0.2">
      <c r="A3" s="229" t="s">
        <v>455</v>
      </c>
      <c r="B3" s="229"/>
      <c r="C3" s="229"/>
      <c r="D3" s="229"/>
      <c r="E3" s="229"/>
    </row>
    <row r="4" spans="1:6" s="18" customFormat="1" ht="12.75" x14ac:dyDescent="0.2">
      <c r="A4" s="378" t="s">
        <v>277</v>
      </c>
      <c r="B4" s="378"/>
      <c r="C4" s="378"/>
      <c r="D4" s="378"/>
      <c r="E4" s="378"/>
    </row>
    <row r="5" spans="1:6" x14ac:dyDescent="0.25">
      <c r="A5" s="18"/>
      <c r="B5" s="18"/>
      <c r="C5" s="18"/>
      <c r="D5" s="18"/>
      <c r="E5" s="18"/>
      <c r="F5" s="50"/>
    </row>
    <row r="6" spans="1:6" x14ac:dyDescent="0.25">
      <c r="A6" s="48" t="s">
        <v>60</v>
      </c>
      <c r="B6" s="48"/>
      <c r="C6" s="48"/>
      <c r="D6" s="49" t="s">
        <v>278</v>
      </c>
      <c r="E6" s="185" t="s">
        <v>61</v>
      </c>
      <c r="F6" s="51"/>
    </row>
    <row r="7" spans="1:6" x14ac:dyDescent="0.25">
      <c r="A7" s="242">
        <v>1</v>
      </c>
      <c r="B7" s="243"/>
      <c r="C7" s="244"/>
      <c r="D7" s="185">
        <v>2</v>
      </c>
      <c r="E7" s="185">
        <v>3</v>
      </c>
      <c r="F7" s="53"/>
    </row>
    <row r="8" spans="1:6" x14ac:dyDescent="0.25">
      <c r="A8" s="52" t="s">
        <v>279</v>
      </c>
      <c r="B8" s="52"/>
      <c r="C8" s="52"/>
      <c r="D8" s="184" t="s">
        <v>280</v>
      </c>
      <c r="E8" s="191">
        <v>26730</v>
      </c>
      <c r="F8" s="53"/>
    </row>
    <row r="9" spans="1:6" x14ac:dyDescent="0.25">
      <c r="A9" s="52" t="s">
        <v>260</v>
      </c>
      <c r="B9" s="52"/>
      <c r="C9" s="52"/>
      <c r="D9" s="184" t="s">
        <v>281</v>
      </c>
      <c r="E9" s="54"/>
      <c r="F9" s="53"/>
    </row>
    <row r="10" spans="1:6" x14ac:dyDescent="0.25">
      <c r="A10" s="375" t="s">
        <v>282</v>
      </c>
      <c r="B10" s="376"/>
      <c r="C10" s="377"/>
      <c r="D10" s="184" t="s">
        <v>283</v>
      </c>
      <c r="E10" s="54"/>
      <c r="F10" s="53"/>
    </row>
    <row r="11" spans="1:6" x14ac:dyDescent="0.25">
      <c r="A11" s="256"/>
      <c r="B11" s="257"/>
      <c r="C11" s="258"/>
      <c r="D11" s="184"/>
      <c r="E11" s="54"/>
      <c r="F11" s="53"/>
    </row>
    <row r="12" spans="1:6" x14ac:dyDescent="0.25">
      <c r="A12" s="375" t="s">
        <v>284</v>
      </c>
      <c r="B12" s="376"/>
      <c r="C12" s="377"/>
      <c r="D12" s="184" t="s">
        <v>285</v>
      </c>
      <c r="E12" s="54"/>
      <c r="F12" s="53"/>
    </row>
    <row r="13" spans="1:6" x14ac:dyDescent="0.25">
      <c r="A13" s="256"/>
      <c r="B13" s="257"/>
      <c r="C13" s="258"/>
      <c r="D13" s="184"/>
      <c r="E13" s="54"/>
    </row>
  </sheetData>
  <mergeCells count="9">
    <mergeCell ref="A13:C13"/>
    <mergeCell ref="A11:C11"/>
    <mergeCell ref="A12:C12"/>
    <mergeCell ref="A1:E1"/>
    <mergeCell ref="A2:E2"/>
    <mergeCell ref="A3:E3"/>
    <mergeCell ref="A10:C10"/>
    <mergeCell ref="A4:E4"/>
    <mergeCell ref="A7:C7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17"/>
  <sheetViews>
    <sheetView workbookViewId="0">
      <selection activeCell="CC8" sqref="CC8:DS8"/>
    </sheetView>
  </sheetViews>
  <sheetFormatPr defaultColWidth="1.140625" defaultRowHeight="12.75" x14ac:dyDescent="0.2"/>
  <cols>
    <col min="1" max="106" width="1.140625" style="3"/>
    <col min="107" max="107" width="0.28515625" style="3" customWidth="1"/>
    <col min="108" max="113" width="1.140625" style="3" hidden="1" customWidth="1"/>
    <col min="114" max="114" width="1" style="3" hidden="1" customWidth="1"/>
    <col min="115" max="123" width="1.140625" style="3" hidden="1" customWidth="1"/>
    <col min="124" max="16384" width="1.140625" style="3"/>
  </cols>
  <sheetData>
    <row r="1" spans="1:123" s="19" customFormat="1" ht="15.75" x14ac:dyDescent="0.25">
      <c r="A1" s="399" t="s">
        <v>286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399"/>
      <c r="AE1" s="399"/>
      <c r="AF1" s="399"/>
      <c r="AG1" s="399"/>
      <c r="AH1" s="399"/>
      <c r="AI1" s="399"/>
      <c r="AJ1" s="399"/>
      <c r="AK1" s="399"/>
      <c r="AL1" s="399"/>
      <c r="AM1" s="399"/>
      <c r="AN1" s="399"/>
      <c r="AO1" s="399"/>
      <c r="AP1" s="399"/>
      <c r="AQ1" s="399"/>
      <c r="AR1" s="399"/>
      <c r="AS1" s="399"/>
      <c r="AT1" s="399"/>
      <c r="AU1" s="399"/>
      <c r="AV1" s="399"/>
      <c r="AW1" s="399"/>
      <c r="AX1" s="399"/>
      <c r="AY1" s="399"/>
      <c r="AZ1" s="399"/>
      <c r="BA1" s="399"/>
      <c r="BB1" s="399"/>
      <c r="BC1" s="399"/>
      <c r="BD1" s="399"/>
      <c r="BE1" s="399"/>
      <c r="BF1" s="399"/>
      <c r="BG1" s="399"/>
      <c r="BH1" s="399"/>
      <c r="BI1" s="399"/>
      <c r="BJ1" s="399"/>
      <c r="BK1" s="399"/>
      <c r="BL1" s="399"/>
      <c r="BM1" s="399"/>
      <c r="BN1" s="399"/>
      <c r="BO1" s="399"/>
      <c r="BP1" s="399"/>
      <c r="BQ1" s="399"/>
      <c r="BR1" s="399"/>
      <c r="BS1" s="399"/>
      <c r="BT1" s="399"/>
      <c r="BU1" s="399"/>
      <c r="BV1" s="399"/>
      <c r="BW1" s="399"/>
      <c r="BX1" s="399"/>
      <c r="BY1" s="399"/>
      <c r="BZ1" s="399"/>
      <c r="CA1" s="399"/>
      <c r="CB1" s="399"/>
      <c r="CC1" s="399"/>
      <c r="CD1" s="399"/>
      <c r="CE1" s="399"/>
      <c r="CF1" s="399"/>
      <c r="CG1" s="399"/>
      <c r="CH1" s="399"/>
      <c r="CI1" s="399"/>
      <c r="CJ1" s="399"/>
      <c r="CK1" s="399"/>
      <c r="CL1" s="399"/>
      <c r="CM1" s="399"/>
      <c r="CN1" s="399"/>
      <c r="CO1" s="399"/>
      <c r="CP1" s="399"/>
      <c r="CQ1" s="399"/>
      <c r="CR1" s="399"/>
      <c r="CS1" s="399"/>
      <c r="CT1" s="399"/>
      <c r="CU1" s="399"/>
      <c r="CV1" s="399"/>
      <c r="CW1" s="399"/>
      <c r="CX1" s="399"/>
      <c r="CY1" s="399"/>
      <c r="CZ1" s="399"/>
      <c r="DA1" s="399"/>
      <c r="DB1" s="399"/>
      <c r="DC1" s="399"/>
      <c r="DD1" s="399"/>
      <c r="DE1" s="399"/>
      <c r="DF1" s="399"/>
      <c r="DG1" s="399"/>
      <c r="DH1" s="399"/>
      <c r="DI1" s="399"/>
      <c r="DJ1" s="399"/>
      <c r="DK1" s="399"/>
      <c r="DL1" s="399"/>
      <c r="DM1" s="399"/>
      <c r="DN1" s="399"/>
      <c r="DO1" s="399"/>
      <c r="DP1" s="399"/>
      <c r="DQ1" s="399"/>
      <c r="DR1" s="399"/>
      <c r="DS1" s="399"/>
    </row>
    <row r="2" spans="1:123" ht="15.7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</row>
    <row r="3" spans="1:123" ht="15.75" x14ac:dyDescent="0.2">
      <c r="A3" s="400" t="s">
        <v>60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400"/>
      <c r="AH3" s="400"/>
      <c r="AI3" s="400"/>
      <c r="AJ3" s="400"/>
      <c r="AK3" s="400"/>
      <c r="AL3" s="400"/>
      <c r="AM3" s="400"/>
      <c r="AN3" s="400"/>
      <c r="AO3" s="400"/>
      <c r="AP3" s="400"/>
      <c r="AQ3" s="400"/>
      <c r="AR3" s="400"/>
      <c r="AS3" s="400"/>
      <c r="AT3" s="400"/>
      <c r="AU3" s="400"/>
      <c r="AV3" s="400"/>
      <c r="AW3" s="400"/>
      <c r="AX3" s="400"/>
      <c r="AY3" s="400"/>
      <c r="AZ3" s="400"/>
      <c r="BA3" s="400"/>
      <c r="BB3" s="400"/>
      <c r="BC3" s="400"/>
      <c r="BD3" s="400"/>
      <c r="BE3" s="400"/>
      <c r="BF3" s="400"/>
      <c r="BG3" s="400"/>
      <c r="BH3" s="400"/>
      <c r="BI3" s="400"/>
      <c r="BJ3" s="400"/>
      <c r="BK3" s="400"/>
      <c r="BL3" s="400"/>
      <c r="BM3" s="400" t="s">
        <v>278</v>
      </c>
      <c r="BN3" s="400"/>
      <c r="BO3" s="400"/>
      <c r="BP3" s="400"/>
      <c r="BQ3" s="400"/>
      <c r="BR3" s="400"/>
      <c r="BS3" s="400"/>
      <c r="BT3" s="400"/>
      <c r="BU3" s="400"/>
      <c r="BV3" s="400"/>
      <c r="BW3" s="400"/>
      <c r="BX3" s="400"/>
      <c r="BY3" s="400"/>
      <c r="BZ3" s="400"/>
      <c r="CA3" s="400"/>
      <c r="CB3" s="400"/>
      <c r="CC3" s="401" t="s">
        <v>61</v>
      </c>
      <c r="CD3" s="402"/>
      <c r="CE3" s="402"/>
      <c r="CF3" s="402"/>
      <c r="CG3" s="402"/>
      <c r="CH3" s="402"/>
      <c r="CI3" s="402"/>
      <c r="CJ3" s="402"/>
      <c r="CK3" s="402"/>
      <c r="CL3" s="402"/>
      <c r="CM3" s="402"/>
      <c r="CN3" s="402"/>
      <c r="CO3" s="402"/>
      <c r="CP3" s="402"/>
      <c r="CQ3" s="402"/>
      <c r="CR3" s="402"/>
      <c r="CS3" s="402"/>
      <c r="CT3" s="402"/>
      <c r="CU3" s="402"/>
      <c r="CV3" s="402"/>
      <c r="CW3" s="402"/>
      <c r="CX3" s="402"/>
      <c r="CY3" s="402"/>
      <c r="CZ3" s="402"/>
      <c r="DA3" s="402"/>
      <c r="DB3" s="402"/>
      <c r="DC3" s="402"/>
      <c r="DD3" s="402"/>
      <c r="DE3" s="402"/>
      <c r="DF3" s="402"/>
      <c r="DG3" s="402"/>
      <c r="DH3" s="402"/>
      <c r="DI3" s="402"/>
      <c r="DJ3" s="402"/>
      <c r="DK3" s="402"/>
      <c r="DL3" s="402"/>
      <c r="DM3" s="402"/>
      <c r="DN3" s="402"/>
      <c r="DO3" s="402"/>
      <c r="DP3" s="402"/>
      <c r="DQ3" s="402"/>
      <c r="DR3" s="402"/>
      <c r="DS3" s="403"/>
    </row>
    <row r="4" spans="1:123" ht="15.75" x14ac:dyDescent="0.2">
      <c r="A4" s="404">
        <v>1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  <c r="Y4" s="404"/>
      <c r="Z4" s="404"/>
      <c r="AA4" s="404"/>
      <c r="AB4" s="404"/>
      <c r="AC4" s="404"/>
      <c r="AD4" s="404"/>
      <c r="AE4" s="404"/>
      <c r="AF4" s="404"/>
      <c r="AG4" s="404"/>
      <c r="AH4" s="404"/>
      <c r="AI4" s="404"/>
      <c r="AJ4" s="404"/>
      <c r="AK4" s="404"/>
      <c r="AL4" s="404"/>
      <c r="AM4" s="404"/>
      <c r="AN4" s="404"/>
      <c r="AO4" s="404"/>
      <c r="AP4" s="404"/>
      <c r="AQ4" s="404"/>
      <c r="AR4" s="404"/>
      <c r="AS4" s="404"/>
      <c r="AT4" s="404"/>
      <c r="AU4" s="404"/>
      <c r="AV4" s="404"/>
      <c r="AW4" s="404"/>
      <c r="AX4" s="404"/>
      <c r="AY4" s="404"/>
      <c r="AZ4" s="404"/>
      <c r="BA4" s="404"/>
      <c r="BB4" s="404"/>
      <c r="BC4" s="404"/>
      <c r="BD4" s="404"/>
      <c r="BE4" s="404"/>
      <c r="BF4" s="404"/>
      <c r="BG4" s="404"/>
      <c r="BH4" s="404"/>
      <c r="BI4" s="404"/>
      <c r="BJ4" s="404"/>
      <c r="BK4" s="404"/>
      <c r="BL4" s="404"/>
      <c r="BM4" s="404">
        <v>2</v>
      </c>
      <c r="BN4" s="404"/>
      <c r="BO4" s="404"/>
      <c r="BP4" s="404"/>
      <c r="BQ4" s="404"/>
      <c r="BR4" s="404"/>
      <c r="BS4" s="404"/>
      <c r="BT4" s="404"/>
      <c r="BU4" s="404"/>
      <c r="BV4" s="404"/>
      <c r="BW4" s="404"/>
      <c r="BX4" s="404"/>
      <c r="BY4" s="404"/>
      <c r="BZ4" s="404"/>
      <c r="CA4" s="404"/>
      <c r="CB4" s="404"/>
      <c r="CC4" s="405">
        <v>3</v>
      </c>
      <c r="CD4" s="406"/>
      <c r="CE4" s="406"/>
      <c r="CF4" s="406"/>
      <c r="CG4" s="406"/>
      <c r="CH4" s="406"/>
      <c r="CI4" s="406"/>
      <c r="CJ4" s="406"/>
      <c r="CK4" s="406"/>
      <c r="CL4" s="406"/>
      <c r="CM4" s="406"/>
      <c r="CN4" s="406"/>
      <c r="CO4" s="406"/>
      <c r="CP4" s="406"/>
      <c r="CQ4" s="406"/>
      <c r="CR4" s="406"/>
      <c r="CS4" s="406"/>
      <c r="CT4" s="406"/>
      <c r="CU4" s="406"/>
      <c r="CV4" s="406"/>
      <c r="CW4" s="406"/>
      <c r="CX4" s="406"/>
      <c r="CY4" s="406"/>
      <c r="CZ4" s="406"/>
      <c r="DA4" s="406"/>
      <c r="DB4" s="406"/>
      <c r="DC4" s="406"/>
      <c r="DD4" s="406"/>
      <c r="DE4" s="406"/>
      <c r="DF4" s="406"/>
      <c r="DG4" s="406"/>
      <c r="DH4" s="406"/>
      <c r="DI4" s="406"/>
      <c r="DJ4" s="406"/>
      <c r="DK4" s="406"/>
      <c r="DL4" s="406"/>
      <c r="DM4" s="406"/>
      <c r="DN4" s="406"/>
      <c r="DO4" s="406"/>
      <c r="DP4" s="406"/>
      <c r="DQ4" s="406"/>
      <c r="DR4" s="406"/>
      <c r="DS4" s="407"/>
    </row>
    <row r="5" spans="1:123" ht="15.75" x14ac:dyDescent="0.25">
      <c r="A5" s="379" t="s">
        <v>287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79"/>
      <c r="Y5" s="379"/>
      <c r="Z5" s="379"/>
      <c r="AA5" s="379"/>
      <c r="AB5" s="379"/>
      <c r="AC5" s="379"/>
      <c r="AD5" s="379"/>
      <c r="AE5" s="379"/>
      <c r="AF5" s="379"/>
      <c r="AG5" s="379"/>
      <c r="AH5" s="379"/>
      <c r="AI5" s="379"/>
      <c r="AJ5" s="379"/>
      <c r="AK5" s="379"/>
      <c r="AL5" s="379"/>
      <c r="AM5" s="379"/>
      <c r="AN5" s="379"/>
      <c r="AO5" s="379"/>
      <c r="AP5" s="379"/>
      <c r="AQ5" s="379"/>
      <c r="AR5" s="379"/>
      <c r="AS5" s="379"/>
      <c r="AT5" s="379"/>
      <c r="AU5" s="379"/>
      <c r="AV5" s="379"/>
      <c r="AW5" s="379"/>
      <c r="AX5" s="379"/>
      <c r="AY5" s="379"/>
      <c r="AZ5" s="379"/>
      <c r="BA5" s="379"/>
      <c r="BB5" s="379"/>
      <c r="BC5" s="379"/>
      <c r="BD5" s="379"/>
      <c r="BE5" s="379"/>
      <c r="BF5" s="379"/>
      <c r="BG5" s="379"/>
      <c r="BH5" s="379"/>
      <c r="BI5" s="379"/>
      <c r="BJ5" s="379"/>
      <c r="BK5" s="379"/>
      <c r="BL5" s="379"/>
      <c r="BM5" s="380" t="s">
        <v>288</v>
      </c>
      <c r="BN5" s="380"/>
      <c r="BO5" s="380"/>
      <c r="BP5" s="380"/>
      <c r="BQ5" s="380"/>
      <c r="BR5" s="380"/>
      <c r="BS5" s="380"/>
      <c r="BT5" s="380"/>
      <c r="BU5" s="380"/>
      <c r="BV5" s="380"/>
      <c r="BW5" s="380"/>
      <c r="BX5" s="380"/>
      <c r="BY5" s="380"/>
      <c r="BZ5" s="380"/>
      <c r="CA5" s="380"/>
      <c r="CB5" s="380"/>
      <c r="CC5" s="381">
        <v>0</v>
      </c>
      <c r="CD5" s="382"/>
      <c r="CE5" s="382"/>
      <c r="CF5" s="382"/>
      <c r="CG5" s="382"/>
      <c r="CH5" s="382"/>
      <c r="CI5" s="382"/>
      <c r="CJ5" s="382"/>
      <c r="CK5" s="382"/>
      <c r="CL5" s="382"/>
      <c r="CM5" s="382"/>
      <c r="CN5" s="382"/>
      <c r="CO5" s="382"/>
      <c r="CP5" s="382"/>
      <c r="CQ5" s="382"/>
      <c r="CR5" s="382"/>
      <c r="CS5" s="382"/>
      <c r="CT5" s="382"/>
      <c r="CU5" s="382"/>
      <c r="CV5" s="382"/>
      <c r="CW5" s="382"/>
      <c r="CX5" s="382"/>
      <c r="CY5" s="382"/>
      <c r="CZ5" s="382"/>
      <c r="DA5" s="382"/>
      <c r="DB5" s="382"/>
      <c r="DC5" s="382"/>
      <c r="DD5" s="382"/>
      <c r="DE5" s="382"/>
      <c r="DF5" s="382"/>
      <c r="DG5" s="382"/>
      <c r="DH5" s="382"/>
      <c r="DI5" s="382"/>
      <c r="DJ5" s="382"/>
      <c r="DK5" s="382"/>
      <c r="DL5" s="382"/>
      <c r="DM5" s="382"/>
      <c r="DN5" s="382"/>
      <c r="DO5" s="382"/>
      <c r="DP5" s="382"/>
      <c r="DQ5" s="382"/>
      <c r="DR5" s="382"/>
      <c r="DS5" s="383"/>
    </row>
    <row r="6" spans="1:123" ht="15.75" x14ac:dyDescent="0.25">
      <c r="A6" s="385" t="s">
        <v>289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  <c r="AC6" s="385"/>
      <c r="AD6" s="385"/>
      <c r="AE6" s="385"/>
      <c r="AF6" s="385"/>
      <c r="AG6" s="385"/>
      <c r="AH6" s="385"/>
      <c r="AI6" s="385"/>
      <c r="AJ6" s="385"/>
      <c r="AK6" s="385"/>
      <c r="AL6" s="385"/>
      <c r="AM6" s="385"/>
      <c r="AN6" s="385"/>
      <c r="AO6" s="385"/>
      <c r="AP6" s="385"/>
      <c r="AQ6" s="385"/>
      <c r="AR6" s="385"/>
      <c r="AS6" s="385"/>
      <c r="AT6" s="385"/>
      <c r="AU6" s="385"/>
      <c r="AV6" s="385"/>
      <c r="AW6" s="385"/>
      <c r="AX6" s="385"/>
      <c r="AY6" s="385"/>
      <c r="AZ6" s="385"/>
      <c r="BA6" s="385"/>
      <c r="BB6" s="385"/>
      <c r="BC6" s="385"/>
      <c r="BD6" s="385"/>
      <c r="BE6" s="385"/>
      <c r="BF6" s="385"/>
      <c r="BG6" s="385"/>
      <c r="BH6" s="385"/>
      <c r="BI6" s="385"/>
      <c r="BJ6" s="385"/>
      <c r="BK6" s="385"/>
      <c r="BL6" s="385"/>
      <c r="BM6" s="386" t="s">
        <v>15</v>
      </c>
      <c r="BN6" s="387"/>
      <c r="BO6" s="387"/>
      <c r="BP6" s="387"/>
      <c r="BQ6" s="387"/>
      <c r="BR6" s="387"/>
      <c r="BS6" s="387"/>
      <c r="BT6" s="387"/>
      <c r="BU6" s="387"/>
      <c r="BV6" s="387"/>
      <c r="BW6" s="387"/>
      <c r="BX6" s="387"/>
      <c r="BY6" s="387"/>
      <c r="BZ6" s="387"/>
      <c r="CA6" s="387"/>
      <c r="CB6" s="388"/>
      <c r="CC6" s="392">
        <v>0</v>
      </c>
      <c r="CD6" s="393"/>
      <c r="CE6" s="393"/>
      <c r="CF6" s="393"/>
      <c r="CG6" s="393"/>
      <c r="CH6" s="393"/>
      <c r="CI6" s="393"/>
      <c r="CJ6" s="393"/>
      <c r="CK6" s="393"/>
      <c r="CL6" s="393"/>
      <c r="CM6" s="393"/>
      <c r="CN6" s="393"/>
      <c r="CO6" s="393"/>
      <c r="CP6" s="393"/>
      <c r="CQ6" s="393"/>
      <c r="CR6" s="393"/>
      <c r="CS6" s="393"/>
      <c r="CT6" s="393"/>
      <c r="CU6" s="393"/>
      <c r="CV6" s="393"/>
      <c r="CW6" s="393"/>
      <c r="CX6" s="393"/>
      <c r="CY6" s="393"/>
      <c r="CZ6" s="393"/>
      <c r="DA6" s="393"/>
      <c r="DB6" s="393"/>
      <c r="DC6" s="393"/>
      <c r="DD6" s="393"/>
      <c r="DE6" s="393"/>
      <c r="DF6" s="393"/>
      <c r="DG6" s="393"/>
      <c r="DH6" s="393"/>
      <c r="DI6" s="393"/>
      <c r="DJ6" s="393"/>
      <c r="DK6" s="393"/>
      <c r="DL6" s="393"/>
      <c r="DM6" s="393"/>
      <c r="DN6" s="393"/>
      <c r="DO6" s="393"/>
      <c r="DP6" s="393"/>
      <c r="DQ6" s="393"/>
      <c r="DR6" s="393"/>
      <c r="DS6" s="394"/>
    </row>
    <row r="7" spans="1:123" ht="15.75" x14ac:dyDescent="0.25">
      <c r="A7" s="398" t="s">
        <v>290</v>
      </c>
      <c r="B7" s="398"/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98"/>
      <c r="AC7" s="398"/>
      <c r="AD7" s="398"/>
      <c r="AE7" s="398"/>
      <c r="AF7" s="398"/>
      <c r="AG7" s="398"/>
      <c r="AH7" s="398"/>
      <c r="AI7" s="398"/>
      <c r="AJ7" s="398"/>
      <c r="AK7" s="398"/>
      <c r="AL7" s="398"/>
      <c r="AM7" s="398"/>
      <c r="AN7" s="398"/>
      <c r="AO7" s="398"/>
      <c r="AP7" s="398"/>
      <c r="AQ7" s="398"/>
      <c r="AR7" s="398"/>
      <c r="AS7" s="398"/>
      <c r="AT7" s="398"/>
      <c r="AU7" s="398"/>
      <c r="AV7" s="398"/>
      <c r="AW7" s="398"/>
      <c r="AX7" s="398"/>
      <c r="AY7" s="398"/>
      <c r="AZ7" s="398"/>
      <c r="BA7" s="398"/>
      <c r="BB7" s="398"/>
      <c r="BC7" s="398"/>
      <c r="BD7" s="398"/>
      <c r="BE7" s="398"/>
      <c r="BF7" s="398"/>
      <c r="BG7" s="398"/>
      <c r="BH7" s="398"/>
      <c r="BI7" s="398"/>
      <c r="BJ7" s="398"/>
      <c r="BK7" s="398"/>
      <c r="BL7" s="398"/>
      <c r="BM7" s="389"/>
      <c r="BN7" s="390"/>
      <c r="BO7" s="390"/>
      <c r="BP7" s="390"/>
      <c r="BQ7" s="390"/>
      <c r="BR7" s="390"/>
      <c r="BS7" s="390"/>
      <c r="BT7" s="390"/>
      <c r="BU7" s="390"/>
      <c r="BV7" s="390"/>
      <c r="BW7" s="390"/>
      <c r="BX7" s="390"/>
      <c r="BY7" s="390"/>
      <c r="BZ7" s="390"/>
      <c r="CA7" s="390"/>
      <c r="CB7" s="391"/>
      <c r="CC7" s="395"/>
      <c r="CD7" s="396"/>
      <c r="CE7" s="396"/>
      <c r="CF7" s="396"/>
      <c r="CG7" s="396"/>
      <c r="CH7" s="396"/>
      <c r="CI7" s="396"/>
      <c r="CJ7" s="396"/>
      <c r="CK7" s="396"/>
      <c r="CL7" s="396"/>
      <c r="CM7" s="396"/>
      <c r="CN7" s="396"/>
      <c r="CO7" s="396"/>
      <c r="CP7" s="396"/>
      <c r="CQ7" s="396"/>
      <c r="CR7" s="396"/>
      <c r="CS7" s="396"/>
      <c r="CT7" s="396"/>
      <c r="CU7" s="396"/>
      <c r="CV7" s="396"/>
      <c r="CW7" s="396"/>
      <c r="CX7" s="396"/>
      <c r="CY7" s="396"/>
      <c r="CZ7" s="396"/>
      <c r="DA7" s="396"/>
      <c r="DB7" s="396"/>
      <c r="DC7" s="396"/>
      <c r="DD7" s="396"/>
      <c r="DE7" s="396"/>
      <c r="DF7" s="396"/>
      <c r="DG7" s="396"/>
      <c r="DH7" s="396"/>
      <c r="DI7" s="396"/>
      <c r="DJ7" s="396"/>
      <c r="DK7" s="396"/>
      <c r="DL7" s="396"/>
      <c r="DM7" s="396"/>
      <c r="DN7" s="396"/>
      <c r="DO7" s="396"/>
      <c r="DP7" s="396"/>
      <c r="DQ7" s="396"/>
      <c r="DR7" s="396"/>
      <c r="DS7" s="397"/>
    </row>
    <row r="8" spans="1:123" ht="15.75" x14ac:dyDescent="0.25">
      <c r="A8" s="379" t="s">
        <v>291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79"/>
      <c r="X8" s="379"/>
      <c r="Y8" s="379"/>
      <c r="Z8" s="379"/>
      <c r="AA8" s="379"/>
      <c r="AB8" s="379"/>
      <c r="AC8" s="379"/>
      <c r="AD8" s="379"/>
      <c r="AE8" s="379"/>
      <c r="AF8" s="379"/>
      <c r="AG8" s="379"/>
      <c r="AH8" s="379"/>
      <c r="AI8" s="379"/>
      <c r="AJ8" s="379"/>
      <c r="AK8" s="379"/>
      <c r="AL8" s="379"/>
      <c r="AM8" s="379"/>
      <c r="AN8" s="379"/>
      <c r="AO8" s="379"/>
      <c r="AP8" s="379"/>
      <c r="AQ8" s="379"/>
      <c r="AR8" s="379"/>
      <c r="AS8" s="379"/>
      <c r="AT8" s="379"/>
      <c r="AU8" s="379"/>
      <c r="AV8" s="379"/>
      <c r="AW8" s="379"/>
      <c r="AX8" s="379"/>
      <c r="AY8" s="379"/>
      <c r="AZ8" s="379"/>
      <c r="BA8" s="379"/>
      <c r="BB8" s="379"/>
      <c r="BC8" s="379"/>
      <c r="BD8" s="379"/>
      <c r="BE8" s="379"/>
      <c r="BF8" s="379"/>
      <c r="BG8" s="379"/>
      <c r="BH8" s="379"/>
      <c r="BI8" s="379"/>
      <c r="BJ8" s="379"/>
      <c r="BK8" s="379"/>
      <c r="BL8" s="379"/>
      <c r="BM8" s="380" t="s">
        <v>292</v>
      </c>
      <c r="BN8" s="380"/>
      <c r="BO8" s="380"/>
      <c r="BP8" s="380"/>
      <c r="BQ8" s="380"/>
      <c r="BR8" s="380"/>
      <c r="BS8" s="380"/>
      <c r="BT8" s="380"/>
      <c r="BU8" s="380"/>
      <c r="BV8" s="380"/>
      <c r="BW8" s="380"/>
      <c r="BX8" s="380"/>
      <c r="BY8" s="380"/>
      <c r="BZ8" s="380"/>
      <c r="CA8" s="380"/>
      <c r="CB8" s="380"/>
      <c r="CC8" s="381">
        <v>0</v>
      </c>
      <c r="CD8" s="382"/>
      <c r="CE8" s="382"/>
      <c r="CF8" s="382"/>
      <c r="CG8" s="382"/>
      <c r="CH8" s="382"/>
      <c r="CI8" s="382"/>
      <c r="CJ8" s="382"/>
      <c r="CK8" s="382"/>
      <c r="CL8" s="382"/>
      <c r="CM8" s="382"/>
      <c r="CN8" s="382"/>
      <c r="CO8" s="382"/>
      <c r="CP8" s="382"/>
      <c r="CQ8" s="382"/>
      <c r="CR8" s="382"/>
      <c r="CS8" s="382"/>
      <c r="CT8" s="382"/>
      <c r="CU8" s="382"/>
      <c r="CV8" s="382"/>
      <c r="CW8" s="382"/>
      <c r="CX8" s="382"/>
      <c r="CY8" s="382"/>
      <c r="CZ8" s="382"/>
      <c r="DA8" s="382"/>
      <c r="DB8" s="382"/>
      <c r="DC8" s="382"/>
      <c r="DD8" s="382"/>
      <c r="DE8" s="382"/>
      <c r="DF8" s="382"/>
      <c r="DG8" s="382"/>
      <c r="DH8" s="382"/>
      <c r="DI8" s="382"/>
      <c r="DJ8" s="382"/>
      <c r="DK8" s="382"/>
      <c r="DL8" s="382"/>
      <c r="DM8" s="382"/>
      <c r="DN8" s="382"/>
      <c r="DO8" s="382"/>
      <c r="DP8" s="382"/>
      <c r="DQ8" s="382"/>
      <c r="DR8" s="382"/>
      <c r="DS8" s="383"/>
    </row>
    <row r="9" spans="1:123" ht="15.7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</row>
    <row r="10" spans="1:123" ht="15.7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</row>
    <row r="11" spans="1:123" ht="15.75" x14ac:dyDescent="0.25">
      <c r="A11" s="7"/>
      <c r="B11" s="7"/>
      <c r="C11" s="384" t="s">
        <v>413</v>
      </c>
      <c r="D11" s="384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  <c r="W11" s="384"/>
      <c r="X11" s="384"/>
      <c r="Y11" s="384"/>
      <c r="Z11" s="384"/>
      <c r="AA11" s="384"/>
      <c r="AB11" s="384"/>
      <c r="AC11" s="384"/>
      <c r="AD11" s="384"/>
      <c r="AE11" s="384"/>
      <c r="AF11" s="384"/>
      <c r="AG11" s="384"/>
      <c r="AH11" s="384"/>
      <c r="AI11" s="384"/>
      <c r="AJ11" s="384"/>
      <c r="AK11" s="384"/>
      <c r="AL11" s="384"/>
      <c r="AM11" s="384"/>
      <c r="AN11" s="384"/>
      <c r="AO11" s="384"/>
      <c r="AP11" s="384"/>
      <c r="AQ11" s="384"/>
      <c r="AR11" s="384"/>
      <c r="AS11" s="384"/>
      <c r="AT11" s="384"/>
      <c r="AU11" s="384"/>
      <c r="AV11" s="384"/>
      <c r="AW11" s="384"/>
      <c r="AX11" s="384"/>
      <c r="AY11" s="384"/>
      <c r="AZ11" s="384"/>
      <c r="BA11" s="384"/>
      <c r="BB11" s="384"/>
      <c r="BC11" s="384"/>
      <c r="BD11" s="384"/>
      <c r="BE11" s="384"/>
      <c r="BF11" s="384"/>
      <c r="BG11" s="384"/>
      <c r="BH11" s="384"/>
      <c r="BI11" s="384"/>
      <c r="BJ11" s="384"/>
      <c r="BK11" s="384"/>
      <c r="BL11" s="384"/>
      <c r="BM11" s="384"/>
      <c r="BN11" s="384"/>
      <c r="BO11" s="384"/>
      <c r="BP11" s="384"/>
      <c r="BQ11" s="384"/>
      <c r="BR11" s="384"/>
      <c r="BS11" s="384"/>
      <c r="BT11" s="384"/>
      <c r="BU11" s="384"/>
      <c r="BV11" s="384"/>
      <c r="BW11" s="384"/>
      <c r="BX11" s="384"/>
      <c r="BY11" s="384"/>
      <c r="BZ11" s="384"/>
      <c r="CA11" s="384"/>
      <c r="CB11" s="384"/>
      <c r="CC11" s="384"/>
      <c r="CD11" s="384"/>
      <c r="CE11" s="384"/>
      <c r="CF11" s="384"/>
      <c r="CG11" s="384"/>
      <c r="CH11" s="384"/>
      <c r="CI11" s="384"/>
      <c r="CJ11" s="384"/>
      <c r="CK11" s="384"/>
      <c r="CL11" s="384"/>
      <c r="CM11" s="384"/>
      <c r="CN11" s="384"/>
      <c r="CO11" s="384"/>
      <c r="CP11" s="384"/>
      <c r="CQ11" s="384"/>
      <c r="CR11" s="384"/>
      <c r="CS11" s="384"/>
      <c r="CT11" s="384"/>
      <c r="CU11" s="384"/>
      <c r="CV11" s="384"/>
      <c r="CW11" s="384"/>
      <c r="CX11" s="384"/>
      <c r="CY11" s="384"/>
      <c r="CZ11" s="384"/>
      <c r="DA11" s="384"/>
      <c r="DB11" s="384"/>
      <c r="DC11" s="384"/>
      <c r="DD11" s="384"/>
      <c r="DE11" s="384"/>
      <c r="DF11" s="384"/>
      <c r="DG11" s="384"/>
      <c r="DH11" s="384"/>
      <c r="DI11" s="384"/>
      <c r="DJ11" s="384"/>
      <c r="DK11" s="384"/>
      <c r="DL11" s="384"/>
      <c r="DM11" s="384"/>
      <c r="DN11" s="384"/>
      <c r="DO11" s="384"/>
      <c r="DP11" s="384"/>
      <c r="DQ11" s="384"/>
      <c r="DR11" s="384"/>
      <c r="DS11" s="384"/>
    </row>
    <row r="12" spans="1:123" ht="15.7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</row>
    <row r="13" spans="1:123" ht="15.75" x14ac:dyDescent="0.25">
      <c r="A13" s="7"/>
      <c r="B13" s="7"/>
      <c r="C13" s="384" t="s">
        <v>426</v>
      </c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  <c r="AF13" s="384"/>
      <c r="AG13" s="384"/>
      <c r="AH13" s="384"/>
      <c r="AI13" s="384"/>
      <c r="AJ13" s="384"/>
      <c r="AK13" s="384"/>
      <c r="AL13" s="384"/>
      <c r="AM13" s="384"/>
      <c r="AN13" s="384"/>
      <c r="AO13" s="384"/>
      <c r="AP13" s="384"/>
      <c r="AQ13" s="384"/>
      <c r="AR13" s="384"/>
      <c r="AS13" s="384"/>
      <c r="AT13" s="384"/>
      <c r="AU13" s="384"/>
      <c r="AV13" s="384"/>
      <c r="AW13" s="384"/>
      <c r="AX13" s="384"/>
      <c r="AY13" s="384"/>
      <c r="AZ13" s="384"/>
      <c r="BA13" s="384"/>
      <c r="BB13" s="384"/>
      <c r="BC13" s="384"/>
      <c r="BD13" s="384"/>
      <c r="BE13" s="384"/>
      <c r="BF13" s="384"/>
      <c r="BG13" s="384"/>
      <c r="BH13" s="384"/>
      <c r="BI13" s="384"/>
      <c r="BJ13" s="384"/>
      <c r="BK13" s="384"/>
      <c r="BL13" s="384"/>
      <c r="BM13" s="384"/>
      <c r="BN13" s="384"/>
      <c r="BO13" s="384"/>
      <c r="BP13" s="384"/>
      <c r="BQ13" s="384"/>
      <c r="BR13" s="384"/>
      <c r="BS13" s="384"/>
      <c r="BT13" s="384"/>
      <c r="BU13" s="384"/>
      <c r="BV13" s="384"/>
      <c r="BW13" s="384"/>
      <c r="BX13" s="384"/>
      <c r="BY13" s="384"/>
      <c r="BZ13" s="384"/>
      <c r="CA13" s="384"/>
      <c r="CB13" s="384"/>
      <c r="CC13" s="384"/>
      <c r="CD13" s="384"/>
      <c r="CE13" s="384"/>
      <c r="CF13" s="384"/>
      <c r="CG13" s="384"/>
      <c r="CH13" s="384"/>
      <c r="CI13" s="384"/>
      <c r="CJ13" s="384"/>
      <c r="CK13" s="384"/>
      <c r="CL13" s="384"/>
      <c r="CM13" s="384"/>
      <c r="CN13" s="384"/>
      <c r="CO13" s="384"/>
      <c r="CP13" s="384"/>
      <c r="CQ13" s="384"/>
      <c r="CR13" s="384"/>
      <c r="CS13" s="384"/>
      <c r="CT13" s="384"/>
      <c r="CU13" s="384"/>
      <c r="CV13" s="384"/>
      <c r="CW13" s="384"/>
      <c r="CX13" s="384"/>
      <c r="CY13" s="384"/>
      <c r="CZ13" s="384"/>
      <c r="DA13" s="384"/>
      <c r="DB13" s="384"/>
      <c r="DC13" s="384"/>
      <c r="DD13" s="384"/>
      <c r="DE13" s="384"/>
      <c r="DF13" s="384"/>
      <c r="DG13" s="384"/>
      <c r="DH13" s="384"/>
      <c r="DI13" s="384"/>
      <c r="DJ13" s="384"/>
      <c r="DK13" s="384"/>
      <c r="DL13" s="384"/>
      <c r="DM13" s="384"/>
      <c r="DN13" s="384"/>
      <c r="DO13" s="384"/>
      <c r="DP13" s="384"/>
      <c r="DQ13" s="384"/>
      <c r="DR13" s="384"/>
      <c r="DS13" s="384"/>
    </row>
    <row r="14" spans="1:123" ht="15.7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</row>
    <row r="15" spans="1:123" s="6" customFormat="1" ht="15.75" x14ac:dyDescent="0.25">
      <c r="A15" s="176"/>
      <c r="B15" s="176"/>
      <c r="C15" s="384" t="s">
        <v>427</v>
      </c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  <c r="AC15" s="384"/>
      <c r="AD15" s="384"/>
      <c r="AE15" s="384"/>
      <c r="AF15" s="384"/>
      <c r="AG15" s="384"/>
      <c r="AH15" s="384"/>
      <c r="AI15" s="384"/>
      <c r="AJ15" s="384"/>
      <c r="AK15" s="384"/>
      <c r="AL15" s="384"/>
      <c r="AM15" s="384"/>
      <c r="AN15" s="384"/>
      <c r="AO15" s="384"/>
      <c r="AP15" s="384"/>
      <c r="AQ15" s="384"/>
      <c r="AR15" s="384"/>
      <c r="AS15" s="384"/>
      <c r="AT15" s="384"/>
      <c r="AU15" s="384"/>
      <c r="AV15" s="384"/>
      <c r="AW15" s="384"/>
      <c r="AX15" s="384"/>
      <c r="AY15" s="384"/>
      <c r="AZ15" s="384"/>
      <c r="BA15" s="384"/>
      <c r="BB15" s="384"/>
      <c r="BC15" s="384"/>
      <c r="BD15" s="384"/>
      <c r="BE15" s="384"/>
      <c r="BF15" s="384"/>
      <c r="BG15" s="384"/>
      <c r="BH15" s="384"/>
      <c r="BI15" s="384"/>
      <c r="BJ15" s="384"/>
      <c r="BK15" s="384"/>
      <c r="BL15" s="384"/>
      <c r="BM15" s="384"/>
      <c r="BN15" s="384"/>
      <c r="BO15" s="384"/>
      <c r="BP15" s="384"/>
      <c r="BQ15" s="384"/>
      <c r="BR15" s="384"/>
      <c r="BS15" s="384"/>
      <c r="BT15" s="384"/>
      <c r="BU15" s="384"/>
      <c r="BV15" s="384"/>
      <c r="BW15" s="384"/>
      <c r="BX15" s="384"/>
      <c r="BY15" s="384"/>
      <c r="BZ15" s="384"/>
      <c r="CA15" s="384"/>
      <c r="CB15" s="384"/>
      <c r="CC15" s="384"/>
      <c r="CD15" s="384"/>
      <c r="CE15" s="384"/>
      <c r="CF15" s="384"/>
      <c r="CG15" s="384"/>
      <c r="CH15" s="384"/>
      <c r="CI15" s="384"/>
      <c r="CJ15" s="384"/>
      <c r="CK15" s="384"/>
      <c r="CL15" s="384"/>
      <c r="CM15" s="384"/>
      <c r="CN15" s="384"/>
      <c r="CO15" s="384"/>
      <c r="CP15" s="384"/>
      <c r="CQ15" s="384"/>
      <c r="CR15" s="384"/>
      <c r="CS15" s="384"/>
      <c r="CT15" s="384"/>
      <c r="CU15" s="384"/>
      <c r="CV15" s="384"/>
      <c r="CW15" s="384"/>
      <c r="CX15" s="384"/>
      <c r="CY15" s="384"/>
      <c r="CZ15" s="384"/>
      <c r="DA15" s="384"/>
      <c r="DB15" s="384"/>
      <c r="DC15" s="384"/>
      <c r="DD15" s="384"/>
      <c r="DE15" s="384"/>
      <c r="DF15" s="384"/>
      <c r="DG15" s="384"/>
      <c r="DH15" s="384"/>
      <c r="DI15" s="384"/>
      <c r="DJ15" s="384"/>
      <c r="DK15" s="384"/>
      <c r="DL15" s="384"/>
      <c r="DM15" s="384"/>
      <c r="DN15" s="384"/>
      <c r="DO15" s="384"/>
      <c r="DP15" s="384"/>
      <c r="DQ15" s="384"/>
      <c r="DR15" s="384"/>
      <c r="DS15" s="384"/>
    </row>
    <row r="17" spans="3:123" s="6" customFormat="1" x14ac:dyDescent="0.2">
      <c r="C17" s="283" t="s">
        <v>293</v>
      </c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  <c r="BA17" s="283"/>
      <c r="BB17" s="283"/>
      <c r="BC17" s="283"/>
      <c r="BD17" s="283"/>
      <c r="BE17" s="283"/>
      <c r="BF17" s="283"/>
      <c r="BG17" s="283"/>
      <c r="BH17" s="283"/>
      <c r="BI17" s="283"/>
      <c r="BJ17" s="283"/>
      <c r="BK17" s="283"/>
      <c r="BL17" s="283"/>
      <c r="BM17" s="283"/>
      <c r="BN17" s="283"/>
      <c r="BO17" s="283"/>
      <c r="BP17" s="283"/>
      <c r="BQ17" s="283"/>
      <c r="BR17" s="283"/>
      <c r="BS17" s="283"/>
      <c r="BT17" s="283"/>
      <c r="BU17" s="283"/>
      <c r="BV17" s="283"/>
      <c r="BW17" s="283"/>
      <c r="BX17" s="283"/>
      <c r="BY17" s="283"/>
      <c r="BZ17" s="283"/>
      <c r="CA17" s="283"/>
      <c r="CB17" s="283"/>
      <c r="CC17" s="283"/>
      <c r="CD17" s="283"/>
      <c r="CE17" s="283"/>
      <c r="CF17" s="283"/>
      <c r="CG17" s="283"/>
      <c r="CH17" s="283"/>
      <c r="CI17" s="283"/>
      <c r="CJ17" s="283"/>
      <c r="CK17" s="283"/>
      <c r="CL17" s="283"/>
      <c r="CM17" s="283"/>
      <c r="CN17" s="283"/>
      <c r="CO17" s="283"/>
      <c r="CP17" s="283"/>
      <c r="CQ17" s="283"/>
      <c r="CR17" s="283"/>
      <c r="CS17" s="283"/>
      <c r="CT17" s="283"/>
      <c r="CU17" s="283"/>
      <c r="CV17" s="283"/>
      <c r="CW17" s="283"/>
      <c r="CX17" s="283"/>
      <c r="CY17" s="283"/>
      <c r="CZ17" s="283"/>
      <c r="DA17" s="283"/>
      <c r="DB17" s="283"/>
      <c r="DC17" s="283"/>
      <c r="DD17" s="283"/>
      <c r="DE17" s="283"/>
      <c r="DF17" s="283"/>
      <c r="DG17" s="283"/>
      <c r="DH17" s="283"/>
      <c r="DI17" s="283"/>
      <c r="DJ17" s="283"/>
      <c r="DK17" s="283"/>
      <c r="DL17" s="283"/>
      <c r="DM17" s="283"/>
      <c r="DN17" s="283"/>
      <c r="DO17" s="283"/>
      <c r="DP17" s="283"/>
      <c r="DQ17" s="283"/>
      <c r="DR17" s="283"/>
      <c r="DS17" s="283"/>
    </row>
  </sheetData>
  <mergeCells count="21">
    <mergeCell ref="A1:DS1"/>
    <mergeCell ref="A3:BL3"/>
    <mergeCell ref="BM3:CB3"/>
    <mergeCell ref="CC3:DS3"/>
    <mergeCell ref="A4:BL4"/>
    <mergeCell ref="BM4:CB4"/>
    <mergeCell ref="CC4:DS4"/>
    <mergeCell ref="A5:BL5"/>
    <mergeCell ref="BM5:CB5"/>
    <mergeCell ref="CC5:DS5"/>
    <mergeCell ref="A6:BL6"/>
    <mergeCell ref="BM6:CB7"/>
    <mergeCell ref="CC6:DS7"/>
    <mergeCell ref="A7:BL7"/>
    <mergeCell ref="C17:DS17"/>
    <mergeCell ref="A8:BL8"/>
    <mergeCell ref="BM8:CB8"/>
    <mergeCell ref="CC8:DS8"/>
    <mergeCell ref="C11:DS11"/>
    <mergeCell ref="C13:DS13"/>
    <mergeCell ref="C15:DS15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" workbookViewId="0">
      <selection activeCell="M25" sqref="M25"/>
    </sheetView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5" sqref="G25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3"/>
  <sheetViews>
    <sheetView view="pageBreakPreview" topLeftCell="A11" zoomScale="120" zoomScaleNormal="100" zoomScaleSheetLayoutView="120" workbookViewId="0">
      <selection activeCell="BS27" sqref="BS27:CB27"/>
    </sheetView>
  </sheetViews>
  <sheetFormatPr defaultColWidth="1.140625" defaultRowHeight="12.75" x14ac:dyDescent="0.2"/>
  <cols>
    <col min="1" max="50" width="1.140625" style="3"/>
    <col min="51" max="51" width="1.140625" style="3" customWidth="1"/>
    <col min="52" max="54" width="1.140625" style="3"/>
    <col min="55" max="55" width="0.85546875" style="3" customWidth="1"/>
    <col min="56" max="57" width="1.140625" style="3" hidden="1" customWidth="1"/>
    <col min="58" max="58" width="0.5703125" style="3" hidden="1" customWidth="1"/>
    <col min="59" max="79" width="1.140625" style="3"/>
    <col min="80" max="80" width="0.140625" style="3" customWidth="1"/>
    <col min="81" max="306" width="1.140625" style="3"/>
    <col min="307" max="307" width="1.140625" style="3" customWidth="1"/>
    <col min="308" max="313" width="1.140625" style="3"/>
    <col min="314" max="314" width="0.5703125" style="3" customWidth="1"/>
    <col min="315" max="335" width="1.140625" style="3"/>
    <col min="336" max="336" width="0.140625" style="3" customWidth="1"/>
    <col min="337" max="562" width="1.140625" style="3"/>
    <col min="563" max="563" width="1.140625" style="3" customWidth="1"/>
    <col min="564" max="569" width="1.140625" style="3"/>
    <col min="570" max="570" width="0.5703125" style="3" customWidth="1"/>
    <col min="571" max="591" width="1.140625" style="3"/>
    <col min="592" max="592" width="0.140625" style="3" customWidth="1"/>
    <col min="593" max="818" width="1.140625" style="3"/>
    <col min="819" max="819" width="1.140625" style="3" customWidth="1"/>
    <col min="820" max="825" width="1.140625" style="3"/>
    <col min="826" max="826" width="0.5703125" style="3" customWidth="1"/>
    <col min="827" max="847" width="1.140625" style="3"/>
    <col min="848" max="848" width="0.140625" style="3" customWidth="1"/>
    <col min="849" max="1074" width="1.140625" style="3"/>
    <col min="1075" max="1075" width="1.140625" style="3" customWidth="1"/>
    <col min="1076" max="1081" width="1.140625" style="3"/>
    <col min="1082" max="1082" width="0.5703125" style="3" customWidth="1"/>
    <col min="1083" max="1103" width="1.140625" style="3"/>
    <col min="1104" max="1104" width="0.140625" style="3" customWidth="1"/>
    <col min="1105" max="1330" width="1.140625" style="3"/>
    <col min="1331" max="1331" width="1.140625" style="3" customWidth="1"/>
    <col min="1332" max="1337" width="1.140625" style="3"/>
    <col min="1338" max="1338" width="0.5703125" style="3" customWidth="1"/>
    <col min="1339" max="1359" width="1.140625" style="3"/>
    <col min="1360" max="1360" width="0.140625" style="3" customWidth="1"/>
    <col min="1361" max="1586" width="1.140625" style="3"/>
    <col min="1587" max="1587" width="1.140625" style="3" customWidth="1"/>
    <col min="1588" max="1593" width="1.140625" style="3"/>
    <col min="1594" max="1594" width="0.5703125" style="3" customWidth="1"/>
    <col min="1595" max="1615" width="1.140625" style="3"/>
    <col min="1616" max="1616" width="0.140625" style="3" customWidth="1"/>
    <col min="1617" max="1842" width="1.140625" style="3"/>
    <col min="1843" max="1843" width="1.140625" style="3" customWidth="1"/>
    <col min="1844" max="1849" width="1.140625" style="3"/>
    <col min="1850" max="1850" width="0.5703125" style="3" customWidth="1"/>
    <col min="1851" max="1871" width="1.140625" style="3"/>
    <col min="1872" max="1872" width="0.140625" style="3" customWidth="1"/>
    <col min="1873" max="2098" width="1.140625" style="3"/>
    <col min="2099" max="2099" width="1.140625" style="3" customWidth="1"/>
    <col min="2100" max="2105" width="1.140625" style="3"/>
    <col min="2106" max="2106" width="0.5703125" style="3" customWidth="1"/>
    <col min="2107" max="2127" width="1.140625" style="3"/>
    <col min="2128" max="2128" width="0.140625" style="3" customWidth="1"/>
    <col min="2129" max="2354" width="1.140625" style="3"/>
    <col min="2355" max="2355" width="1.140625" style="3" customWidth="1"/>
    <col min="2356" max="2361" width="1.140625" style="3"/>
    <col min="2362" max="2362" width="0.5703125" style="3" customWidth="1"/>
    <col min="2363" max="2383" width="1.140625" style="3"/>
    <col min="2384" max="2384" width="0.140625" style="3" customWidth="1"/>
    <col min="2385" max="2610" width="1.140625" style="3"/>
    <col min="2611" max="2611" width="1.140625" style="3" customWidth="1"/>
    <col min="2612" max="2617" width="1.140625" style="3"/>
    <col min="2618" max="2618" width="0.5703125" style="3" customWidth="1"/>
    <col min="2619" max="2639" width="1.140625" style="3"/>
    <col min="2640" max="2640" width="0.140625" style="3" customWidth="1"/>
    <col min="2641" max="2866" width="1.140625" style="3"/>
    <col min="2867" max="2867" width="1.140625" style="3" customWidth="1"/>
    <col min="2868" max="2873" width="1.140625" style="3"/>
    <col min="2874" max="2874" width="0.5703125" style="3" customWidth="1"/>
    <col min="2875" max="2895" width="1.140625" style="3"/>
    <col min="2896" max="2896" width="0.140625" style="3" customWidth="1"/>
    <col min="2897" max="3122" width="1.140625" style="3"/>
    <col min="3123" max="3123" width="1.140625" style="3" customWidth="1"/>
    <col min="3124" max="3129" width="1.140625" style="3"/>
    <col min="3130" max="3130" width="0.5703125" style="3" customWidth="1"/>
    <col min="3131" max="3151" width="1.140625" style="3"/>
    <col min="3152" max="3152" width="0.140625" style="3" customWidth="1"/>
    <col min="3153" max="3378" width="1.140625" style="3"/>
    <col min="3379" max="3379" width="1.140625" style="3" customWidth="1"/>
    <col min="3380" max="3385" width="1.140625" style="3"/>
    <col min="3386" max="3386" width="0.5703125" style="3" customWidth="1"/>
    <col min="3387" max="3407" width="1.140625" style="3"/>
    <col min="3408" max="3408" width="0.140625" style="3" customWidth="1"/>
    <col min="3409" max="3634" width="1.140625" style="3"/>
    <col min="3635" max="3635" width="1.140625" style="3" customWidth="1"/>
    <col min="3636" max="3641" width="1.140625" style="3"/>
    <col min="3642" max="3642" width="0.5703125" style="3" customWidth="1"/>
    <col min="3643" max="3663" width="1.140625" style="3"/>
    <col min="3664" max="3664" width="0.140625" style="3" customWidth="1"/>
    <col min="3665" max="3890" width="1.140625" style="3"/>
    <col min="3891" max="3891" width="1.140625" style="3" customWidth="1"/>
    <col min="3892" max="3897" width="1.140625" style="3"/>
    <col min="3898" max="3898" width="0.5703125" style="3" customWidth="1"/>
    <col min="3899" max="3919" width="1.140625" style="3"/>
    <col min="3920" max="3920" width="0.140625" style="3" customWidth="1"/>
    <col min="3921" max="4146" width="1.140625" style="3"/>
    <col min="4147" max="4147" width="1.140625" style="3" customWidth="1"/>
    <col min="4148" max="4153" width="1.140625" style="3"/>
    <col min="4154" max="4154" width="0.5703125" style="3" customWidth="1"/>
    <col min="4155" max="4175" width="1.140625" style="3"/>
    <col min="4176" max="4176" width="0.140625" style="3" customWidth="1"/>
    <col min="4177" max="4402" width="1.140625" style="3"/>
    <col min="4403" max="4403" width="1.140625" style="3" customWidth="1"/>
    <col min="4404" max="4409" width="1.140625" style="3"/>
    <col min="4410" max="4410" width="0.5703125" style="3" customWidth="1"/>
    <col min="4411" max="4431" width="1.140625" style="3"/>
    <col min="4432" max="4432" width="0.140625" style="3" customWidth="1"/>
    <col min="4433" max="4658" width="1.140625" style="3"/>
    <col min="4659" max="4659" width="1.140625" style="3" customWidth="1"/>
    <col min="4660" max="4665" width="1.140625" style="3"/>
    <col min="4666" max="4666" width="0.5703125" style="3" customWidth="1"/>
    <col min="4667" max="4687" width="1.140625" style="3"/>
    <col min="4688" max="4688" width="0.140625" style="3" customWidth="1"/>
    <col min="4689" max="4914" width="1.140625" style="3"/>
    <col min="4915" max="4915" width="1.140625" style="3" customWidth="1"/>
    <col min="4916" max="4921" width="1.140625" style="3"/>
    <col min="4922" max="4922" width="0.5703125" style="3" customWidth="1"/>
    <col min="4923" max="4943" width="1.140625" style="3"/>
    <col min="4944" max="4944" width="0.140625" style="3" customWidth="1"/>
    <col min="4945" max="5170" width="1.140625" style="3"/>
    <col min="5171" max="5171" width="1.140625" style="3" customWidth="1"/>
    <col min="5172" max="5177" width="1.140625" style="3"/>
    <col min="5178" max="5178" width="0.5703125" style="3" customWidth="1"/>
    <col min="5179" max="5199" width="1.140625" style="3"/>
    <col min="5200" max="5200" width="0.140625" style="3" customWidth="1"/>
    <col min="5201" max="5426" width="1.140625" style="3"/>
    <col min="5427" max="5427" width="1.140625" style="3" customWidth="1"/>
    <col min="5428" max="5433" width="1.140625" style="3"/>
    <col min="5434" max="5434" width="0.5703125" style="3" customWidth="1"/>
    <col min="5435" max="5455" width="1.140625" style="3"/>
    <col min="5456" max="5456" width="0.140625" style="3" customWidth="1"/>
    <col min="5457" max="5682" width="1.140625" style="3"/>
    <col min="5683" max="5683" width="1.140625" style="3" customWidth="1"/>
    <col min="5684" max="5689" width="1.140625" style="3"/>
    <col min="5690" max="5690" width="0.5703125" style="3" customWidth="1"/>
    <col min="5691" max="5711" width="1.140625" style="3"/>
    <col min="5712" max="5712" width="0.140625" style="3" customWidth="1"/>
    <col min="5713" max="5938" width="1.140625" style="3"/>
    <col min="5939" max="5939" width="1.140625" style="3" customWidth="1"/>
    <col min="5940" max="5945" width="1.140625" style="3"/>
    <col min="5946" max="5946" width="0.5703125" style="3" customWidth="1"/>
    <col min="5947" max="5967" width="1.140625" style="3"/>
    <col min="5968" max="5968" width="0.140625" style="3" customWidth="1"/>
    <col min="5969" max="6194" width="1.140625" style="3"/>
    <col min="6195" max="6195" width="1.140625" style="3" customWidth="1"/>
    <col min="6196" max="6201" width="1.140625" style="3"/>
    <col min="6202" max="6202" width="0.5703125" style="3" customWidth="1"/>
    <col min="6203" max="6223" width="1.140625" style="3"/>
    <col min="6224" max="6224" width="0.140625" style="3" customWidth="1"/>
    <col min="6225" max="6450" width="1.140625" style="3"/>
    <col min="6451" max="6451" width="1.140625" style="3" customWidth="1"/>
    <col min="6452" max="6457" width="1.140625" style="3"/>
    <col min="6458" max="6458" width="0.5703125" style="3" customWidth="1"/>
    <col min="6459" max="6479" width="1.140625" style="3"/>
    <col min="6480" max="6480" width="0.140625" style="3" customWidth="1"/>
    <col min="6481" max="6706" width="1.140625" style="3"/>
    <col min="6707" max="6707" width="1.140625" style="3" customWidth="1"/>
    <col min="6708" max="6713" width="1.140625" style="3"/>
    <col min="6714" max="6714" width="0.5703125" style="3" customWidth="1"/>
    <col min="6715" max="6735" width="1.140625" style="3"/>
    <col min="6736" max="6736" width="0.140625" style="3" customWidth="1"/>
    <col min="6737" max="6962" width="1.140625" style="3"/>
    <col min="6963" max="6963" width="1.140625" style="3" customWidth="1"/>
    <col min="6964" max="6969" width="1.140625" style="3"/>
    <col min="6970" max="6970" width="0.5703125" style="3" customWidth="1"/>
    <col min="6971" max="6991" width="1.140625" style="3"/>
    <col min="6992" max="6992" width="0.140625" style="3" customWidth="1"/>
    <col min="6993" max="7218" width="1.140625" style="3"/>
    <col min="7219" max="7219" width="1.140625" style="3" customWidth="1"/>
    <col min="7220" max="7225" width="1.140625" style="3"/>
    <col min="7226" max="7226" width="0.5703125" style="3" customWidth="1"/>
    <col min="7227" max="7247" width="1.140625" style="3"/>
    <col min="7248" max="7248" width="0.140625" style="3" customWidth="1"/>
    <col min="7249" max="7474" width="1.140625" style="3"/>
    <col min="7475" max="7475" width="1.140625" style="3" customWidth="1"/>
    <col min="7476" max="7481" width="1.140625" style="3"/>
    <col min="7482" max="7482" width="0.5703125" style="3" customWidth="1"/>
    <col min="7483" max="7503" width="1.140625" style="3"/>
    <col min="7504" max="7504" width="0.140625" style="3" customWidth="1"/>
    <col min="7505" max="7730" width="1.140625" style="3"/>
    <col min="7731" max="7731" width="1.140625" style="3" customWidth="1"/>
    <col min="7732" max="7737" width="1.140625" style="3"/>
    <col min="7738" max="7738" width="0.5703125" style="3" customWidth="1"/>
    <col min="7739" max="7759" width="1.140625" style="3"/>
    <col min="7760" max="7760" width="0.140625" style="3" customWidth="1"/>
    <col min="7761" max="7986" width="1.140625" style="3"/>
    <col min="7987" max="7987" width="1.140625" style="3" customWidth="1"/>
    <col min="7988" max="7993" width="1.140625" style="3"/>
    <col min="7994" max="7994" width="0.5703125" style="3" customWidth="1"/>
    <col min="7995" max="8015" width="1.140625" style="3"/>
    <col min="8016" max="8016" width="0.140625" style="3" customWidth="1"/>
    <col min="8017" max="8242" width="1.140625" style="3"/>
    <col min="8243" max="8243" width="1.140625" style="3" customWidth="1"/>
    <col min="8244" max="8249" width="1.140625" style="3"/>
    <col min="8250" max="8250" width="0.5703125" style="3" customWidth="1"/>
    <col min="8251" max="8271" width="1.140625" style="3"/>
    <col min="8272" max="8272" width="0.140625" style="3" customWidth="1"/>
    <col min="8273" max="8498" width="1.140625" style="3"/>
    <col min="8499" max="8499" width="1.140625" style="3" customWidth="1"/>
    <col min="8500" max="8505" width="1.140625" style="3"/>
    <col min="8506" max="8506" width="0.5703125" style="3" customWidth="1"/>
    <col min="8507" max="8527" width="1.140625" style="3"/>
    <col min="8528" max="8528" width="0.140625" style="3" customWidth="1"/>
    <col min="8529" max="8754" width="1.140625" style="3"/>
    <col min="8755" max="8755" width="1.140625" style="3" customWidth="1"/>
    <col min="8756" max="8761" width="1.140625" style="3"/>
    <col min="8762" max="8762" width="0.5703125" style="3" customWidth="1"/>
    <col min="8763" max="8783" width="1.140625" style="3"/>
    <col min="8784" max="8784" width="0.140625" style="3" customWidth="1"/>
    <col min="8785" max="9010" width="1.140625" style="3"/>
    <col min="9011" max="9011" width="1.140625" style="3" customWidth="1"/>
    <col min="9012" max="9017" width="1.140625" style="3"/>
    <col min="9018" max="9018" width="0.5703125" style="3" customWidth="1"/>
    <col min="9019" max="9039" width="1.140625" style="3"/>
    <col min="9040" max="9040" width="0.140625" style="3" customWidth="1"/>
    <col min="9041" max="9266" width="1.140625" style="3"/>
    <col min="9267" max="9267" width="1.140625" style="3" customWidth="1"/>
    <col min="9268" max="9273" width="1.140625" style="3"/>
    <col min="9274" max="9274" width="0.5703125" style="3" customWidth="1"/>
    <col min="9275" max="9295" width="1.140625" style="3"/>
    <col min="9296" max="9296" width="0.140625" style="3" customWidth="1"/>
    <col min="9297" max="9522" width="1.140625" style="3"/>
    <col min="9523" max="9523" width="1.140625" style="3" customWidth="1"/>
    <col min="9524" max="9529" width="1.140625" style="3"/>
    <col min="9530" max="9530" width="0.5703125" style="3" customWidth="1"/>
    <col min="9531" max="9551" width="1.140625" style="3"/>
    <col min="9552" max="9552" width="0.140625" style="3" customWidth="1"/>
    <col min="9553" max="9778" width="1.140625" style="3"/>
    <col min="9779" max="9779" width="1.140625" style="3" customWidth="1"/>
    <col min="9780" max="9785" width="1.140625" style="3"/>
    <col min="9786" max="9786" width="0.5703125" style="3" customWidth="1"/>
    <col min="9787" max="9807" width="1.140625" style="3"/>
    <col min="9808" max="9808" width="0.140625" style="3" customWidth="1"/>
    <col min="9809" max="10034" width="1.140625" style="3"/>
    <col min="10035" max="10035" width="1.140625" style="3" customWidth="1"/>
    <col min="10036" max="10041" width="1.140625" style="3"/>
    <col min="10042" max="10042" width="0.5703125" style="3" customWidth="1"/>
    <col min="10043" max="10063" width="1.140625" style="3"/>
    <col min="10064" max="10064" width="0.140625" style="3" customWidth="1"/>
    <col min="10065" max="10290" width="1.140625" style="3"/>
    <col min="10291" max="10291" width="1.140625" style="3" customWidth="1"/>
    <col min="10292" max="10297" width="1.140625" style="3"/>
    <col min="10298" max="10298" width="0.5703125" style="3" customWidth="1"/>
    <col min="10299" max="10319" width="1.140625" style="3"/>
    <col min="10320" max="10320" width="0.140625" style="3" customWidth="1"/>
    <col min="10321" max="10546" width="1.140625" style="3"/>
    <col min="10547" max="10547" width="1.140625" style="3" customWidth="1"/>
    <col min="10548" max="10553" width="1.140625" style="3"/>
    <col min="10554" max="10554" width="0.5703125" style="3" customWidth="1"/>
    <col min="10555" max="10575" width="1.140625" style="3"/>
    <col min="10576" max="10576" width="0.140625" style="3" customWidth="1"/>
    <col min="10577" max="10802" width="1.140625" style="3"/>
    <col min="10803" max="10803" width="1.140625" style="3" customWidth="1"/>
    <col min="10804" max="10809" width="1.140625" style="3"/>
    <col min="10810" max="10810" width="0.5703125" style="3" customWidth="1"/>
    <col min="10811" max="10831" width="1.140625" style="3"/>
    <col min="10832" max="10832" width="0.140625" style="3" customWidth="1"/>
    <col min="10833" max="11058" width="1.140625" style="3"/>
    <col min="11059" max="11059" width="1.140625" style="3" customWidth="1"/>
    <col min="11060" max="11065" width="1.140625" style="3"/>
    <col min="11066" max="11066" width="0.5703125" style="3" customWidth="1"/>
    <col min="11067" max="11087" width="1.140625" style="3"/>
    <col min="11088" max="11088" width="0.140625" style="3" customWidth="1"/>
    <col min="11089" max="11314" width="1.140625" style="3"/>
    <col min="11315" max="11315" width="1.140625" style="3" customWidth="1"/>
    <col min="11316" max="11321" width="1.140625" style="3"/>
    <col min="11322" max="11322" width="0.5703125" style="3" customWidth="1"/>
    <col min="11323" max="11343" width="1.140625" style="3"/>
    <col min="11344" max="11344" width="0.140625" style="3" customWidth="1"/>
    <col min="11345" max="11570" width="1.140625" style="3"/>
    <col min="11571" max="11571" width="1.140625" style="3" customWidth="1"/>
    <col min="11572" max="11577" width="1.140625" style="3"/>
    <col min="11578" max="11578" width="0.5703125" style="3" customWidth="1"/>
    <col min="11579" max="11599" width="1.140625" style="3"/>
    <col min="11600" max="11600" width="0.140625" style="3" customWidth="1"/>
    <col min="11601" max="11826" width="1.140625" style="3"/>
    <col min="11827" max="11827" width="1.140625" style="3" customWidth="1"/>
    <col min="11828" max="11833" width="1.140625" style="3"/>
    <col min="11834" max="11834" width="0.5703125" style="3" customWidth="1"/>
    <col min="11835" max="11855" width="1.140625" style="3"/>
    <col min="11856" max="11856" width="0.140625" style="3" customWidth="1"/>
    <col min="11857" max="12082" width="1.140625" style="3"/>
    <col min="12083" max="12083" width="1.140625" style="3" customWidth="1"/>
    <col min="12084" max="12089" width="1.140625" style="3"/>
    <col min="12090" max="12090" width="0.5703125" style="3" customWidth="1"/>
    <col min="12091" max="12111" width="1.140625" style="3"/>
    <col min="12112" max="12112" width="0.140625" style="3" customWidth="1"/>
    <col min="12113" max="12338" width="1.140625" style="3"/>
    <col min="12339" max="12339" width="1.140625" style="3" customWidth="1"/>
    <col min="12340" max="12345" width="1.140625" style="3"/>
    <col min="12346" max="12346" width="0.5703125" style="3" customWidth="1"/>
    <col min="12347" max="12367" width="1.140625" style="3"/>
    <col min="12368" max="12368" width="0.140625" style="3" customWidth="1"/>
    <col min="12369" max="12594" width="1.140625" style="3"/>
    <col min="12595" max="12595" width="1.140625" style="3" customWidth="1"/>
    <col min="12596" max="12601" width="1.140625" style="3"/>
    <col min="12602" max="12602" width="0.5703125" style="3" customWidth="1"/>
    <col min="12603" max="12623" width="1.140625" style="3"/>
    <col min="12624" max="12624" width="0.140625" style="3" customWidth="1"/>
    <col min="12625" max="12850" width="1.140625" style="3"/>
    <col min="12851" max="12851" width="1.140625" style="3" customWidth="1"/>
    <col min="12852" max="12857" width="1.140625" style="3"/>
    <col min="12858" max="12858" width="0.5703125" style="3" customWidth="1"/>
    <col min="12859" max="12879" width="1.140625" style="3"/>
    <col min="12880" max="12880" width="0.140625" style="3" customWidth="1"/>
    <col min="12881" max="13106" width="1.140625" style="3"/>
    <col min="13107" max="13107" width="1.140625" style="3" customWidth="1"/>
    <col min="13108" max="13113" width="1.140625" style="3"/>
    <col min="13114" max="13114" width="0.5703125" style="3" customWidth="1"/>
    <col min="13115" max="13135" width="1.140625" style="3"/>
    <col min="13136" max="13136" width="0.140625" style="3" customWidth="1"/>
    <col min="13137" max="13362" width="1.140625" style="3"/>
    <col min="13363" max="13363" width="1.140625" style="3" customWidth="1"/>
    <col min="13364" max="13369" width="1.140625" style="3"/>
    <col min="13370" max="13370" width="0.5703125" style="3" customWidth="1"/>
    <col min="13371" max="13391" width="1.140625" style="3"/>
    <col min="13392" max="13392" width="0.140625" style="3" customWidth="1"/>
    <col min="13393" max="13618" width="1.140625" style="3"/>
    <col min="13619" max="13619" width="1.140625" style="3" customWidth="1"/>
    <col min="13620" max="13625" width="1.140625" style="3"/>
    <col min="13626" max="13626" width="0.5703125" style="3" customWidth="1"/>
    <col min="13627" max="13647" width="1.140625" style="3"/>
    <col min="13648" max="13648" width="0.140625" style="3" customWidth="1"/>
    <col min="13649" max="13874" width="1.140625" style="3"/>
    <col min="13875" max="13875" width="1.140625" style="3" customWidth="1"/>
    <col min="13876" max="13881" width="1.140625" style="3"/>
    <col min="13882" max="13882" width="0.5703125" style="3" customWidth="1"/>
    <col min="13883" max="13903" width="1.140625" style="3"/>
    <col min="13904" max="13904" width="0.140625" style="3" customWidth="1"/>
    <col min="13905" max="14130" width="1.140625" style="3"/>
    <col min="14131" max="14131" width="1.140625" style="3" customWidth="1"/>
    <col min="14132" max="14137" width="1.140625" style="3"/>
    <col min="14138" max="14138" width="0.5703125" style="3" customWidth="1"/>
    <col min="14139" max="14159" width="1.140625" style="3"/>
    <col min="14160" max="14160" width="0.140625" style="3" customWidth="1"/>
    <col min="14161" max="14386" width="1.140625" style="3"/>
    <col min="14387" max="14387" width="1.140625" style="3" customWidth="1"/>
    <col min="14388" max="14393" width="1.140625" style="3"/>
    <col min="14394" max="14394" width="0.5703125" style="3" customWidth="1"/>
    <col min="14395" max="14415" width="1.140625" style="3"/>
    <col min="14416" max="14416" width="0.140625" style="3" customWidth="1"/>
    <col min="14417" max="14642" width="1.140625" style="3"/>
    <col min="14643" max="14643" width="1.140625" style="3" customWidth="1"/>
    <col min="14644" max="14649" width="1.140625" style="3"/>
    <col min="14650" max="14650" width="0.5703125" style="3" customWidth="1"/>
    <col min="14651" max="14671" width="1.140625" style="3"/>
    <col min="14672" max="14672" width="0.140625" style="3" customWidth="1"/>
    <col min="14673" max="14898" width="1.140625" style="3"/>
    <col min="14899" max="14899" width="1.140625" style="3" customWidth="1"/>
    <col min="14900" max="14905" width="1.140625" style="3"/>
    <col min="14906" max="14906" width="0.5703125" style="3" customWidth="1"/>
    <col min="14907" max="14927" width="1.140625" style="3"/>
    <col min="14928" max="14928" width="0.140625" style="3" customWidth="1"/>
    <col min="14929" max="15154" width="1.140625" style="3"/>
    <col min="15155" max="15155" width="1.140625" style="3" customWidth="1"/>
    <col min="15156" max="15161" width="1.140625" style="3"/>
    <col min="15162" max="15162" width="0.5703125" style="3" customWidth="1"/>
    <col min="15163" max="15183" width="1.140625" style="3"/>
    <col min="15184" max="15184" width="0.140625" style="3" customWidth="1"/>
    <col min="15185" max="15410" width="1.140625" style="3"/>
    <col min="15411" max="15411" width="1.140625" style="3" customWidth="1"/>
    <col min="15412" max="15417" width="1.140625" style="3"/>
    <col min="15418" max="15418" width="0.5703125" style="3" customWidth="1"/>
    <col min="15419" max="15439" width="1.140625" style="3"/>
    <col min="15440" max="15440" width="0.140625" style="3" customWidth="1"/>
    <col min="15441" max="15666" width="1.140625" style="3"/>
    <col min="15667" max="15667" width="1.140625" style="3" customWidth="1"/>
    <col min="15668" max="15673" width="1.140625" style="3"/>
    <col min="15674" max="15674" width="0.5703125" style="3" customWidth="1"/>
    <col min="15675" max="15695" width="1.140625" style="3"/>
    <col min="15696" max="15696" width="0.140625" style="3" customWidth="1"/>
    <col min="15697" max="15922" width="1.140625" style="3"/>
    <col min="15923" max="15923" width="1.140625" style="3" customWidth="1"/>
    <col min="15924" max="15929" width="1.140625" style="3"/>
    <col min="15930" max="15930" width="0.5703125" style="3" customWidth="1"/>
    <col min="15931" max="15951" width="1.140625" style="3"/>
    <col min="15952" max="15952" width="0.140625" style="3" customWidth="1"/>
    <col min="15953" max="16178" width="1.140625" style="3"/>
    <col min="16179" max="16179" width="1.140625" style="3" customWidth="1"/>
    <col min="16180" max="16185" width="1.140625" style="3"/>
    <col min="16186" max="16186" width="0.5703125" style="3" customWidth="1"/>
    <col min="16187" max="16207" width="1.140625" style="3"/>
    <col min="16208" max="16208" width="0.140625" style="3" customWidth="1"/>
    <col min="16209" max="16384" width="1.140625" style="3"/>
  </cols>
  <sheetData>
    <row r="1" spans="43:80" s="1" customFormat="1" ht="11.25" x14ac:dyDescent="0.2">
      <c r="CB1" s="2" t="s">
        <v>0</v>
      </c>
    </row>
    <row r="2" spans="43:80" s="1" customFormat="1" ht="11.25" x14ac:dyDescent="0.2">
      <c r="CB2" s="2" t="s">
        <v>1</v>
      </c>
    </row>
    <row r="3" spans="43:80" s="1" customFormat="1" ht="11.25" x14ac:dyDescent="0.2">
      <c r="CB3" s="2" t="s">
        <v>2</v>
      </c>
    </row>
    <row r="4" spans="43:80" s="1" customFormat="1" ht="11.25" x14ac:dyDescent="0.2">
      <c r="CB4" s="2" t="s">
        <v>3</v>
      </c>
    </row>
    <row r="5" spans="43:80" s="1" customFormat="1" ht="11.25" x14ac:dyDescent="0.2">
      <c r="CB5" s="2" t="s">
        <v>4</v>
      </c>
    </row>
    <row r="6" spans="43:80" s="1" customFormat="1" ht="11.25" x14ac:dyDescent="0.2">
      <c r="CB6" s="2" t="s">
        <v>5</v>
      </c>
    </row>
    <row r="7" spans="43:80" s="1" customFormat="1" ht="11.25" x14ac:dyDescent="0.2">
      <c r="CB7" s="2" t="s">
        <v>6</v>
      </c>
    </row>
    <row r="8" spans="43:80" s="1" customFormat="1" ht="11.25" x14ac:dyDescent="0.2">
      <c r="CB8" s="2" t="s">
        <v>7</v>
      </c>
    </row>
    <row r="9" spans="43:80" s="1" customFormat="1" ht="11.25" x14ac:dyDescent="0.2">
      <c r="CB9" s="2" t="s">
        <v>8</v>
      </c>
    </row>
    <row r="11" spans="43:80" x14ac:dyDescent="0.2">
      <c r="AS11" s="229" t="s">
        <v>9</v>
      </c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29"/>
      <c r="BZ11" s="229"/>
      <c r="CA11" s="229"/>
      <c r="CB11" s="229"/>
    </row>
    <row r="12" spans="43:80" ht="34.5" customHeight="1" x14ac:dyDescent="0.2">
      <c r="AQ12" s="280" t="s">
        <v>431</v>
      </c>
      <c r="AR12" s="280"/>
      <c r="AS12" s="280"/>
      <c r="AT12" s="280"/>
      <c r="AU12" s="280"/>
      <c r="AV12" s="280"/>
      <c r="AW12" s="280"/>
      <c r="AX12" s="280"/>
      <c r="AY12" s="280"/>
      <c r="AZ12" s="280"/>
      <c r="BA12" s="280"/>
      <c r="BB12" s="280"/>
      <c r="BC12" s="280"/>
      <c r="BD12" s="280"/>
      <c r="BE12" s="280"/>
      <c r="BF12" s="280"/>
      <c r="BG12" s="280"/>
      <c r="BH12" s="280"/>
      <c r="BI12" s="280"/>
      <c r="BJ12" s="280"/>
      <c r="BK12" s="280"/>
      <c r="BL12" s="280"/>
      <c r="BM12" s="280"/>
      <c r="BN12" s="280"/>
      <c r="BO12" s="280"/>
      <c r="BP12" s="280"/>
      <c r="BQ12" s="280"/>
      <c r="BR12" s="280"/>
      <c r="BS12" s="280"/>
      <c r="BT12" s="280"/>
      <c r="BU12" s="280"/>
      <c r="BV12" s="280"/>
      <c r="BW12" s="280"/>
      <c r="BX12" s="280"/>
      <c r="BY12" s="280"/>
      <c r="BZ12" s="280"/>
      <c r="CA12" s="280"/>
      <c r="CB12" s="280"/>
    </row>
    <row r="13" spans="43:80" s="4" customFormat="1" ht="10.5" x14ac:dyDescent="0.2">
      <c r="AS13" s="228" t="s">
        <v>390</v>
      </c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228"/>
      <c r="BK13" s="228"/>
      <c r="BL13" s="228"/>
      <c r="BM13" s="228"/>
      <c r="BN13" s="228"/>
      <c r="BO13" s="228"/>
      <c r="BP13" s="228"/>
      <c r="BQ13" s="228"/>
      <c r="BR13" s="228"/>
      <c r="BS13" s="228"/>
      <c r="BT13" s="228"/>
      <c r="BU13" s="228"/>
      <c r="BV13" s="228"/>
      <c r="BW13" s="228"/>
      <c r="BX13" s="228"/>
      <c r="BY13" s="228"/>
      <c r="BZ13" s="228"/>
      <c r="CA13" s="228"/>
      <c r="CB13" s="228"/>
    </row>
    <row r="14" spans="43:80" ht="15" customHeight="1" x14ac:dyDescent="0.2"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 t="s">
        <v>430</v>
      </c>
      <c r="BE14" s="226"/>
      <c r="BF14" s="226"/>
      <c r="BG14" s="226"/>
      <c r="BH14" s="226"/>
      <c r="BI14" s="226"/>
      <c r="BJ14" s="226"/>
      <c r="BK14" s="226"/>
      <c r="BL14" s="226"/>
      <c r="BM14" s="226"/>
      <c r="BN14" s="226"/>
      <c r="BO14" s="226"/>
      <c r="BP14" s="226"/>
      <c r="BQ14" s="226"/>
      <c r="BR14" s="226"/>
      <c r="BS14" s="226"/>
      <c r="BT14" s="226"/>
      <c r="BU14" s="226"/>
      <c r="BV14" s="226"/>
      <c r="BW14" s="226"/>
      <c r="BX14" s="226"/>
      <c r="BY14" s="226"/>
      <c r="BZ14" s="226"/>
      <c r="CA14" s="226"/>
      <c r="CB14" s="226"/>
    </row>
    <row r="15" spans="43:80" s="4" customFormat="1" ht="10.5" x14ac:dyDescent="0.2">
      <c r="AS15" s="227" t="s">
        <v>10</v>
      </c>
      <c r="AT15" s="227"/>
      <c r="AU15" s="227"/>
      <c r="AV15" s="227"/>
      <c r="AW15" s="227"/>
      <c r="AX15" s="227"/>
      <c r="AY15" s="227"/>
      <c r="AZ15" s="227"/>
      <c r="BA15" s="227"/>
      <c r="BB15" s="227"/>
      <c r="BC15" s="227"/>
      <c r="BD15" s="227" t="s">
        <v>11</v>
      </c>
      <c r="BE15" s="227"/>
      <c r="BF15" s="227"/>
      <c r="BG15" s="227"/>
      <c r="BH15" s="227"/>
      <c r="BI15" s="227"/>
      <c r="BJ15" s="227"/>
      <c r="BK15" s="227"/>
      <c r="BL15" s="227"/>
      <c r="BM15" s="227"/>
      <c r="BN15" s="227"/>
      <c r="BO15" s="227"/>
      <c r="BP15" s="227"/>
      <c r="BQ15" s="227"/>
      <c r="BR15" s="227"/>
      <c r="BS15" s="227"/>
      <c r="BT15" s="227"/>
      <c r="BU15" s="227"/>
      <c r="BV15" s="227"/>
      <c r="BW15" s="227"/>
      <c r="BX15" s="227"/>
      <c r="BY15" s="227"/>
      <c r="BZ15" s="227"/>
      <c r="CA15" s="227"/>
      <c r="CB15" s="227"/>
    </row>
    <row r="16" spans="43:80" ht="15" customHeight="1" x14ac:dyDescent="0.2">
      <c r="AV16" s="3" t="s">
        <v>12</v>
      </c>
      <c r="BA16" s="5" t="s">
        <v>13</v>
      </c>
      <c r="BB16" s="260" t="s">
        <v>15</v>
      </c>
      <c r="BC16" s="260"/>
      <c r="BD16" s="260"/>
      <c r="BE16" s="6" t="s">
        <v>14</v>
      </c>
      <c r="BG16" s="260" t="s">
        <v>442</v>
      </c>
      <c r="BH16" s="260"/>
      <c r="BI16" s="260"/>
      <c r="BJ16" s="260"/>
      <c r="BK16" s="260"/>
      <c r="BL16" s="260"/>
      <c r="BM16" s="260"/>
      <c r="BN16" s="260"/>
      <c r="BO16" s="260"/>
      <c r="BP16" s="260"/>
      <c r="BQ16" s="260"/>
      <c r="BR16" s="260"/>
      <c r="BS16" s="260"/>
      <c r="BT16" s="260"/>
      <c r="BU16" s="278" t="s">
        <v>15</v>
      </c>
      <c r="BV16" s="278"/>
      <c r="BW16" s="278"/>
      <c r="BX16" s="279" t="s">
        <v>443</v>
      </c>
      <c r="BY16" s="279"/>
      <c r="BZ16" s="279"/>
      <c r="CA16" s="6" t="s">
        <v>16</v>
      </c>
    </row>
    <row r="17" spans="1:80" s="4" customFormat="1" ht="10.5" x14ac:dyDescent="0.2">
      <c r="BA17" s="228" t="s">
        <v>17</v>
      </c>
      <c r="BB17" s="228"/>
      <c r="BC17" s="228"/>
      <c r="BD17" s="228"/>
      <c r="BE17" s="228"/>
      <c r="BF17" s="228"/>
      <c r="BG17" s="228"/>
      <c r="BH17" s="228"/>
      <c r="BI17" s="228"/>
      <c r="BJ17" s="228"/>
      <c r="BK17" s="228"/>
      <c r="BL17" s="228"/>
      <c r="BM17" s="228"/>
      <c r="BN17" s="228"/>
      <c r="BO17" s="228"/>
      <c r="BP17" s="228"/>
      <c r="BQ17" s="228"/>
      <c r="BR17" s="228"/>
      <c r="BS17" s="228"/>
      <c r="BT17" s="228"/>
      <c r="BU17" s="228"/>
      <c r="BV17" s="228"/>
      <c r="BW17" s="228"/>
      <c r="BX17" s="228"/>
      <c r="BY17" s="228"/>
      <c r="BZ17" s="228"/>
      <c r="CA17" s="228"/>
    </row>
    <row r="20" spans="1:80" s="7" customFormat="1" ht="15.75" x14ac:dyDescent="0.25">
      <c r="A20" s="277" t="s">
        <v>18</v>
      </c>
      <c r="B20" s="277"/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7"/>
      <c r="AQ20" s="277"/>
      <c r="AR20" s="277"/>
      <c r="AS20" s="277"/>
      <c r="AT20" s="277"/>
      <c r="AU20" s="277"/>
      <c r="AV20" s="277"/>
      <c r="AW20" s="277"/>
      <c r="AX20" s="277"/>
      <c r="AY20" s="277"/>
      <c r="AZ20" s="277"/>
      <c r="BA20" s="277"/>
      <c r="BB20" s="277"/>
      <c r="BC20" s="277"/>
      <c r="BD20" s="277"/>
      <c r="BE20" s="277"/>
      <c r="BF20" s="277"/>
      <c r="BG20" s="277"/>
      <c r="BH20" s="277"/>
      <c r="BI20" s="277"/>
      <c r="BJ20" s="277"/>
      <c r="BK20" s="277"/>
      <c r="BL20" s="277"/>
      <c r="BM20" s="277"/>
      <c r="BN20" s="277"/>
      <c r="BO20" s="277"/>
      <c r="BP20" s="277"/>
      <c r="BQ20" s="277"/>
      <c r="BR20" s="277"/>
      <c r="BS20" s="277"/>
      <c r="BT20" s="277"/>
      <c r="BU20" s="277"/>
      <c r="BV20" s="277"/>
      <c r="BW20" s="277"/>
      <c r="BX20" s="277"/>
      <c r="BY20" s="277"/>
      <c r="BZ20" s="277"/>
      <c r="CA20" s="277"/>
      <c r="CB20" s="277"/>
    </row>
    <row r="21" spans="1:80" s="8" customFormat="1" ht="15.75" x14ac:dyDescent="0.25">
      <c r="S21" s="9" t="s">
        <v>19</v>
      </c>
      <c r="T21" s="271" t="s">
        <v>454</v>
      </c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  <c r="AI21" s="271"/>
      <c r="AJ21" s="271"/>
      <c r="AK21" s="271"/>
      <c r="AL21" s="271"/>
      <c r="AM21" s="271"/>
      <c r="AN21" s="271"/>
      <c r="AO21" s="271"/>
      <c r="AP21" s="271"/>
      <c r="AQ21" s="271"/>
      <c r="AR21" s="271"/>
      <c r="AS21" s="271"/>
      <c r="AT21" s="271"/>
      <c r="AU21" s="271"/>
      <c r="AV21" s="271"/>
      <c r="AW21" s="271"/>
      <c r="AX21" s="271"/>
      <c r="AY21" s="271"/>
      <c r="AZ21" s="271"/>
      <c r="BA21" s="271"/>
      <c r="BB21" s="271"/>
      <c r="BC21" s="271"/>
      <c r="BD21" s="271"/>
      <c r="BE21" s="271"/>
      <c r="BF21" s="271"/>
      <c r="BG21" s="271"/>
      <c r="BH21" s="271"/>
      <c r="BI21" s="271"/>
      <c r="BJ21" s="271"/>
      <c r="BK21" s="271"/>
    </row>
    <row r="22" spans="1:80" s="4" customFormat="1" ht="10.5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T22" s="227" t="s">
        <v>20</v>
      </c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27"/>
      <c r="BH22" s="227"/>
      <c r="BI22" s="227"/>
      <c r="BJ22" s="227"/>
      <c r="BK22" s="227"/>
    </row>
    <row r="23" spans="1:80" s="12" customForma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BX23" s="12" t="s">
        <v>302</v>
      </c>
    </row>
    <row r="24" spans="1:80" s="12" customForma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80" s="12" customForma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AZ25" s="11"/>
      <c r="BA25" s="11"/>
      <c r="BB25" s="11"/>
      <c r="BS25" s="272" t="s">
        <v>21</v>
      </c>
      <c r="BT25" s="273"/>
      <c r="BU25" s="273"/>
      <c r="BV25" s="273"/>
      <c r="BW25" s="273"/>
      <c r="BX25" s="273"/>
      <c r="BY25" s="273"/>
      <c r="BZ25" s="273"/>
      <c r="CA25" s="273"/>
      <c r="CB25" s="274"/>
    </row>
    <row r="26" spans="1:80" ht="1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BQ26" s="5" t="s">
        <v>22</v>
      </c>
      <c r="BS26" s="262"/>
      <c r="BT26" s="263"/>
      <c r="BU26" s="263"/>
      <c r="BV26" s="263"/>
      <c r="BW26" s="263"/>
      <c r="BX26" s="263"/>
      <c r="BY26" s="263"/>
      <c r="BZ26" s="263"/>
      <c r="CA26" s="263"/>
      <c r="CB26" s="264"/>
    </row>
    <row r="27" spans="1:80" ht="1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AA27" s="5" t="s">
        <v>13</v>
      </c>
      <c r="AB27" s="260" t="s">
        <v>15</v>
      </c>
      <c r="AC27" s="260"/>
      <c r="AD27" s="260"/>
      <c r="AE27" s="6" t="s">
        <v>14</v>
      </c>
      <c r="AG27" s="260" t="s">
        <v>442</v>
      </c>
      <c r="AH27" s="260"/>
      <c r="AI27" s="260"/>
      <c r="AJ27" s="260"/>
      <c r="AK27" s="260"/>
      <c r="AL27" s="260"/>
      <c r="AM27" s="260"/>
      <c r="AN27" s="260"/>
      <c r="AO27" s="260"/>
      <c r="AP27" s="260"/>
      <c r="AQ27" s="260"/>
      <c r="AR27" s="260"/>
      <c r="AS27" s="260"/>
      <c r="AT27" s="14"/>
      <c r="AU27" s="260" t="s">
        <v>444</v>
      </c>
      <c r="AV27" s="260"/>
      <c r="AW27" s="260"/>
      <c r="AX27" s="260"/>
      <c r="AY27" s="260"/>
      <c r="AZ27" s="6" t="s">
        <v>23</v>
      </c>
      <c r="BQ27" s="5" t="s">
        <v>24</v>
      </c>
      <c r="BS27" s="256" t="s">
        <v>467</v>
      </c>
      <c r="BT27" s="257"/>
      <c r="BU27" s="257"/>
      <c r="BV27" s="257"/>
      <c r="BW27" s="257"/>
      <c r="BX27" s="257"/>
      <c r="BY27" s="257"/>
      <c r="BZ27" s="257"/>
      <c r="CA27" s="257"/>
      <c r="CB27" s="258"/>
    </row>
    <row r="28" spans="1:80" ht="1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AA28" s="5"/>
      <c r="AB28" s="15"/>
      <c r="AC28" s="15"/>
      <c r="AD28" s="15"/>
      <c r="AE28" s="6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4"/>
      <c r="AU28" s="15"/>
      <c r="AV28" s="15"/>
      <c r="AW28" s="15"/>
      <c r="AX28" s="15"/>
      <c r="AY28" s="15"/>
      <c r="AZ28" s="6"/>
      <c r="BQ28" s="5" t="s">
        <v>25</v>
      </c>
      <c r="BS28" s="256"/>
      <c r="BT28" s="257"/>
      <c r="BU28" s="257"/>
      <c r="BV28" s="257"/>
      <c r="BW28" s="257"/>
      <c r="BX28" s="257"/>
      <c r="BY28" s="257"/>
      <c r="BZ28" s="257"/>
      <c r="CA28" s="257"/>
      <c r="CB28" s="258"/>
    </row>
    <row r="29" spans="1:80" ht="15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AA29" s="5"/>
      <c r="AB29" s="15"/>
      <c r="AC29" s="15"/>
      <c r="AD29" s="15"/>
      <c r="AE29" s="6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4"/>
      <c r="AU29" s="15"/>
      <c r="AV29" s="15"/>
      <c r="AW29" s="15"/>
      <c r="AX29" s="15"/>
      <c r="AY29" s="15"/>
      <c r="AZ29" s="6"/>
      <c r="BQ29" s="5" t="s">
        <v>26</v>
      </c>
      <c r="BS29" s="256" t="s">
        <v>388</v>
      </c>
      <c r="BT29" s="257"/>
      <c r="BU29" s="257"/>
      <c r="BV29" s="257"/>
      <c r="BW29" s="257"/>
      <c r="BX29" s="257"/>
      <c r="BY29" s="257"/>
      <c r="BZ29" s="257"/>
      <c r="CA29" s="257"/>
      <c r="CB29" s="258"/>
    </row>
    <row r="30" spans="1:80" ht="15" customHeight="1" x14ac:dyDescent="0.2">
      <c r="A30" s="16" t="s">
        <v>343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AA30" s="5"/>
      <c r="AB30" s="15"/>
      <c r="AC30" s="15"/>
      <c r="AD30" s="15"/>
      <c r="AE30" s="6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4"/>
      <c r="AU30" s="15"/>
      <c r="AV30" s="15"/>
      <c r="AW30" s="15"/>
      <c r="AX30" s="15"/>
      <c r="AY30" s="15"/>
      <c r="AZ30" s="6"/>
      <c r="BQ30" s="5" t="s">
        <v>27</v>
      </c>
      <c r="BS30" s="256"/>
      <c r="BT30" s="257"/>
      <c r="BU30" s="257"/>
      <c r="BV30" s="257"/>
      <c r="BW30" s="257"/>
      <c r="BX30" s="257"/>
      <c r="BY30" s="257"/>
      <c r="BZ30" s="257"/>
      <c r="CA30" s="257"/>
      <c r="CB30" s="258"/>
    </row>
    <row r="31" spans="1:80" ht="13.35" customHeight="1" x14ac:dyDescent="0.2">
      <c r="A31" s="275" t="s">
        <v>342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75"/>
      <c r="AE31" s="275"/>
      <c r="AF31" s="275"/>
      <c r="AG31" s="275"/>
      <c r="AH31" s="275"/>
      <c r="AI31" s="275"/>
      <c r="AJ31" s="275"/>
      <c r="AK31" s="275"/>
      <c r="AL31" s="275"/>
      <c r="AM31" s="275"/>
      <c r="AN31" s="275"/>
      <c r="AO31" s="275"/>
      <c r="AP31" s="275"/>
      <c r="AQ31" s="275"/>
      <c r="AR31" s="275"/>
      <c r="AS31" s="275"/>
      <c r="AT31" s="275"/>
      <c r="AU31" s="275"/>
      <c r="AV31" s="275"/>
      <c r="AW31" s="275"/>
      <c r="AX31" s="275"/>
      <c r="AY31" s="275"/>
      <c r="AZ31" s="275"/>
      <c r="BA31" s="275"/>
      <c r="BB31" s="275"/>
      <c r="BC31" s="275"/>
      <c r="BD31" s="275"/>
      <c r="BE31" s="275"/>
      <c r="BF31" s="275"/>
      <c r="BG31" s="275"/>
      <c r="BH31" s="275"/>
      <c r="BI31" s="3" t="s">
        <v>344</v>
      </c>
      <c r="BQ31" s="5"/>
      <c r="BS31" s="262"/>
      <c r="BT31" s="263"/>
      <c r="BU31" s="263"/>
      <c r="BV31" s="263"/>
      <c r="BW31" s="263"/>
      <c r="BX31" s="263"/>
      <c r="BY31" s="263"/>
      <c r="BZ31" s="263"/>
      <c r="CA31" s="263"/>
      <c r="CB31" s="264"/>
    </row>
    <row r="32" spans="1:80" ht="0.6" customHeight="1" x14ac:dyDescent="0.2">
      <c r="A32" s="275"/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  <c r="AK32" s="275"/>
      <c r="AL32" s="275"/>
      <c r="AM32" s="275"/>
      <c r="AN32" s="275"/>
      <c r="AO32" s="275"/>
      <c r="AP32" s="275"/>
      <c r="AQ32" s="275"/>
      <c r="AR32" s="275"/>
      <c r="AS32" s="275"/>
      <c r="AT32" s="275"/>
      <c r="AU32" s="275"/>
      <c r="AV32" s="275"/>
      <c r="AW32" s="275"/>
      <c r="AX32" s="275"/>
      <c r="AY32" s="275"/>
      <c r="AZ32" s="275"/>
      <c r="BA32" s="275"/>
      <c r="BB32" s="275"/>
      <c r="BC32" s="275"/>
      <c r="BD32" s="275"/>
      <c r="BE32" s="275"/>
      <c r="BF32" s="275"/>
      <c r="BG32" s="275"/>
      <c r="BH32" s="275"/>
      <c r="BQ32" s="5" t="s">
        <v>28</v>
      </c>
      <c r="BS32" s="259"/>
      <c r="BT32" s="260"/>
      <c r="BU32" s="260"/>
      <c r="BV32" s="260"/>
      <c r="BW32" s="260"/>
      <c r="BX32" s="260"/>
      <c r="BY32" s="260"/>
      <c r="BZ32" s="260"/>
      <c r="CA32" s="260"/>
      <c r="CB32" s="261"/>
    </row>
    <row r="33" spans="1:80" ht="39" customHeight="1" x14ac:dyDescent="0.2">
      <c r="A33" s="276" t="s">
        <v>29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276"/>
      <c r="BB33" s="276"/>
      <c r="BC33" s="58"/>
      <c r="BD33" s="58"/>
      <c r="BE33" s="58"/>
      <c r="BF33" s="58"/>
      <c r="BG33" s="58"/>
      <c r="BH33" s="58"/>
      <c r="BQ33" s="5" t="s">
        <v>30</v>
      </c>
      <c r="BS33" s="256"/>
      <c r="BT33" s="257"/>
      <c r="BU33" s="257"/>
      <c r="BV33" s="257"/>
      <c r="BW33" s="257"/>
      <c r="BX33" s="257"/>
      <c r="BY33" s="257"/>
      <c r="BZ33" s="257"/>
      <c r="CA33" s="257"/>
      <c r="CB33" s="258"/>
    </row>
    <row r="34" spans="1:80" ht="15" customHeight="1" x14ac:dyDescent="0.25">
      <c r="A34" s="24" t="s">
        <v>375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Q34" s="5" t="s">
        <v>31</v>
      </c>
      <c r="BS34" s="256"/>
      <c r="BT34" s="257"/>
      <c r="BU34" s="257"/>
      <c r="BV34" s="257"/>
      <c r="BW34" s="257"/>
      <c r="BX34" s="257"/>
      <c r="BY34" s="257"/>
      <c r="BZ34" s="257"/>
      <c r="CA34" s="257"/>
      <c r="CB34" s="258"/>
    </row>
    <row r="35" spans="1:80" s="12" customFormat="1" ht="15" customHeight="1" x14ac:dyDescent="0.2">
      <c r="A35" s="16" t="s">
        <v>32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BQ35" s="17" t="s">
        <v>33</v>
      </c>
      <c r="BS35" s="259" t="s">
        <v>34</v>
      </c>
      <c r="BT35" s="260"/>
      <c r="BU35" s="260"/>
      <c r="BV35" s="260"/>
      <c r="BW35" s="260"/>
      <c r="BX35" s="260"/>
      <c r="BY35" s="260"/>
      <c r="BZ35" s="260"/>
      <c r="CA35" s="260"/>
      <c r="CB35" s="261"/>
    </row>
    <row r="36" spans="1:80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BS36" s="262"/>
      <c r="BT36" s="263"/>
      <c r="BU36" s="263"/>
      <c r="BV36" s="263"/>
      <c r="BW36" s="263"/>
      <c r="BX36" s="263"/>
      <c r="BY36" s="263"/>
      <c r="BZ36" s="263"/>
      <c r="CA36" s="263"/>
      <c r="CB36" s="264"/>
    </row>
    <row r="37" spans="1:80" ht="12.95" customHeight="1" x14ac:dyDescent="0.2">
      <c r="A37" s="16" t="s">
        <v>35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W37" s="269" t="s">
        <v>36</v>
      </c>
      <c r="X37" s="269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69"/>
      <c r="AJ37" s="269"/>
      <c r="AK37" s="269"/>
      <c r="AL37" s="269"/>
      <c r="AM37" s="269"/>
      <c r="AN37" s="269"/>
      <c r="AO37" s="269"/>
      <c r="AP37" s="269"/>
      <c r="AQ37" s="269"/>
      <c r="AR37" s="269"/>
      <c r="AS37" s="269"/>
      <c r="AT37" s="269"/>
      <c r="AU37" s="269"/>
      <c r="AV37" s="269"/>
      <c r="AW37" s="269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Q37" s="5" t="s">
        <v>37</v>
      </c>
      <c r="BS37" s="265"/>
      <c r="BT37" s="266"/>
      <c r="BU37" s="266"/>
      <c r="BV37" s="266"/>
      <c r="BW37" s="266"/>
      <c r="BX37" s="266"/>
      <c r="BY37" s="266"/>
      <c r="BZ37" s="266"/>
      <c r="CA37" s="266"/>
      <c r="CB37" s="267"/>
    </row>
    <row r="38" spans="1:80" x14ac:dyDescent="0.2">
      <c r="A38" s="16" t="s">
        <v>38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  <c r="AJ38" s="269"/>
      <c r="AK38" s="269"/>
      <c r="AL38" s="269"/>
      <c r="AM38" s="269"/>
      <c r="AN38" s="269"/>
      <c r="AO38" s="269"/>
      <c r="AP38" s="269"/>
      <c r="AQ38" s="269"/>
      <c r="AR38" s="269"/>
      <c r="AS38" s="269"/>
      <c r="AT38" s="269"/>
      <c r="AU38" s="269"/>
      <c r="AV38" s="269"/>
      <c r="AW38" s="269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Q38" s="5" t="s">
        <v>39</v>
      </c>
      <c r="BS38" s="259"/>
      <c r="BT38" s="260"/>
      <c r="BU38" s="260"/>
      <c r="BV38" s="260"/>
      <c r="BW38" s="260"/>
      <c r="BX38" s="260"/>
      <c r="BY38" s="260"/>
      <c r="BZ38" s="260"/>
      <c r="CA38" s="260"/>
      <c r="CB38" s="261"/>
    </row>
    <row r="39" spans="1:80" x14ac:dyDescent="0.2">
      <c r="A39" s="16" t="s">
        <v>40</v>
      </c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  <c r="AM39" s="269"/>
      <c r="AN39" s="269"/>
      <c r="AO39" s="269"/>
      <c r="AP39" s="269"/>
      <c r="AQ39" s="269"/>
      <c r="AR39" s="269"/>
      <c r="AS39" s="269"/>
      <c r="AT39" s="269"/>
      <c r="AU39" s="269"/>
      <c r="AV39" s="269"/>
      <c r="AW39" s="269"/>
    </row>
    <row r="40" spans="1:80" x14ac:dyDescent="0.2">
      <c r="A40" s="6"/>
    </row>
    <row r="41" spans="1:80" ht="24" customHeight="1" x14ac:dyDescent="0.2">
      <c r="A41" s="270" t="s">
        <v>41</v>
      </c>
      <c r="B41" s="270"/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X41" s="269" t="s">
        <v>42</v>
      </c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69"/>
      <c r="AJ41" s="269"/>
      <c r="AK41" s="269"/>
      <c r="AL41" s="269"/>
      <c r="AM41" s="269"/>
      <c r="AN41" s="269"/>
      <c r="AO41" s="269"/>
      <c r="AP41" s="269"/>
      <c r="AQ41" s="269"/>
      <c r="AR41" s="269"/>
      <c r="AS41" s="269"/>
      <c r="AT41" s="269"/>
      <c r="AU41" s="269"/>
      <c r="AV41" s="269"/>
      <c r="AW41" s="269"/>
      <c r="AX41" s="269"/>
      <c r="AY41" s="269"/>
      <c r="AZ41" s="18"/>
      <c r="BA41" s="18"/>
      <c r="BB41" s="18"/>
      <c r="BC41" s="18"/>
      <c r="BD41" s="18"/>
      <c r="BE41" s="18"/>
      <c r="BF41" s="18"/>
      <c r="BG41" s="18"/>
    </row>
    <row r="42" spans="1:80" x14ac:dyDescent="0.2">
      <c r="A42" s="6" t="s">
        <v>345</v>
      </c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</row>
    <row r="43" spans="1:80" x14ac:dyDescent="0.2">
      <c r="A43" s="6" t="s">
        <v>346</v>
      </c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</row>
    <row r="44" spans="1:80" x14ac:dyDescent="0.2">
      <c r="A44" s="6"/>
    </row>
    <row r="45" spans="1:80" x14ac:dyDescent="0.2">
      <c r="A45" s="6"/>
    </row>
    <row r="46" spans="1:80" s="19" customFormat="1" ht="12.95" customHeight="1" x14ac:dyDescent="0.2">
      <c r="A46" s="268" t="s">
        <v>43</v>
      </c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U46" s="268"/>
      <c r="V46" s="268"/>
      <c r="W46" s="268"/>
      <c r="X46" s="268"/>
      <c r="Y46" s="268"/>
      <c r="Z46" s="268"/>
      <c r="AA46" s="268"/>
      <c r="AB46" s="268"/>
    </row>
    <row r="47" spans="1:80" x14ac:dyDescent="0.2">
      <c r="A47" s="268"/>
      <c r="B47" s="268"/>
      <c r="C47" s="268"/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  <c r="T47" s="268"/>
      <c r="U47" s="268"/>
      <c r="V47" s="268"/>
      <c r="W47" s="268"/>
      <c r="X47" s="268"/>
      <c r="Y47" s="268"/>
      <c r="Z47" s="268"/>
      <c r="AA47" s="268"/>
      <c r="AB47" s="268"/>
    </row>
    <row r="48" spans="1:80" x14ac:dyDescent="0.2">
      <c r="A48" s="268"/>
      <c r="B48" s="268"/>
      <c r="C48" s="268"/>
      <c r="D48" s="268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268"/>
      <c r="Z48" s="268"/>
      <c r="AA48" s="268"/>
      <c r="AB48" s="268"/>
    </row>
    <row r="49" spans="1:80" ht="15" customHeight="1" x14ac:dyDescent="0.2">
      <c r="A49" s="268"/>
      <c r="B49" s="268"/>
      <c r="C49" s="268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8"/>
      <c r="AA49" s="268"/>
      <c r="AB49" s="268"/>
    </row>
    <row r="50" spans="1:80" ht="15" customHeight="1" x14ac:dyDescent="0.2">
      <c r="A50" s="268"/>
      <c r="B50" s="268"/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8"/>
      <c r="W50" s="268"/>
      <c r="X50" s="268"/>
      <c r="Y50" s="268"/>
      <c r="Z50" s="268"/>
      <c r="AA50" s="268"/>
      <c r="AB50" s="268"/>
    </row>
    <row r="51" spans="1:80" ht="15" customHeight="1" x14ac:dyDescent="0.2">
      <c r="A51" s="268"/>
      <c r="B51" s="268"/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  <c r="X51" s="268"/>
      <c r="Y51" s="268"/>
      <c r="Z51" s="268"/>
      <c r="AA51" s="268"/>
      <c r="AB51" s="268"/>
    </row>
    <row r="53" spans="1:80" ht="15" customHeight="1" x14ac:dyDescent="0.2"/>
    <row r="54" spans="1:80" ht="15" customHeight="1" x14ac:dyDescent="0.2"/>
    <row r="57" spans="1:80" ht="15" customHeight="1" x14ac:dyDescent="0.2">
      <c r="A57" s="255"/>
      <c r="B57" s="255"/>
      <c r="C57" s="255"/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255"/>
      <c r="S57" s="255"/>
      <c r="T57" s="255"/>
      <c r="U57" s="255"/>
      <c r="V57" s="255"/>
      <c r="W57" s="255"/>
      <c r="X57" s="255"/>
      <c r="Y57" s="255"/>
      <c r="Z57" s="255"/>
      <c r="AA57" s="255"/>
      <c r="AB57" s="255"/>
      <c r="AC57" s="255"/>
      <c r="AD57" s="255"/>
      <c r="AE57" s="255"/>
      <c r="AF57" s="255"/>
      <c r="AG57" s="255"/>
      <c r="AH57" s="255"/>
      <c r="AI57" s="255"/>
      <c r="AJ57" s="255"/>
      <c r="AK57" s="255"/>
      <c r="AL57" s="255"/>
      <c r="AM57" s="255"/>
      <c r="AN57" s="255"/>
      <c r="AO57" s="255"/>
      <c r="AP57" s="255"/>
      <c r="AQ57" s="255"/>
      <c r="AR57" s="255"/>
      <c r="AS57" s="255"/>
      <c r="AT57" s="255"/>
      <c r="AU57" s="255"/>
      <c r="AV57" s="255"/>
      <c r="AW57" s="255"/>
      <c r="AX57" s="255"/>
      <c r="AY57" s="255"/>
      <c r="AZ57" s="255"/>
      <c r="BA57" s="255"/>
      <c r="BB57" s="255"/>
      <c r="BC57" s="255"/>
      <c r="BD57" s="255"/>
      <c r="BE57" s="255"/>
      <c r="BF57" s="255"/>
      <c r="BG57" s="255"/>
      <c r="BH57" s="255"/>
      <c r="BI57" s="255"/>
      <c r="BJ57" s="255"/>
      <c r="BK57" s="255"/>
      <c r="BL57" s="255"/>
      <c r="BM57" s="255"/>
      <c r="BN57" s="255"/>
      <c r="BO57" s="255"/>
      <c r="BP57" s="255"/>
      <c r="BQ57" s="255"/>
      <c r="BR57" s="255"/>
      <c r="BS57" s="255"/>
      <c r="BT57" s="255"/>
      <c r="BU57" s="255"/>
      <c r="BV57" s="255"/>
      <c r="BW57" s="255"/>
      <c r="BX57" s="255"/>
      <c r="BY57" s="255"/>
      <c r="BZ57" s="255"/>
      <c r="CA57" s="255"/>
      <c r="CB57" s="255"/>
    </row>
    <row r="58" spans="1:80" ht="15" customHeight="1" x14ac:dyDescent="0.2">
      <c r="A58" s="255"/>
      <c r="B58" s="255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255"/>
      <c r="AI58" s="255"/>
      <c r="AJ58" s="255"/>
      <c r="AK58" s="255"/>
      <c r="AL58" s="255"/>
      <c r="AM58" s="255"/>
      <c r="AN58" s="255"/>
      <c r="AO58" s="255"/>
      <c r="AP58" s="255"/>
      <c r="AQ58" s="255"/>
      <c r="AR58" s="255"/>
      <c r="AS58" s="255"/>
      <c r="AT58" s="255"/>
      <c r="AU58" s="255"/>
      <c r="AV58" s="255"/>
      <c r="AW58" s="255"/>
      <c r="AX58" s="255"/>
      <c r="AY58" s="255"/>
      <c r="AZ58" s="255"/>
      <c r="BA58" s="255"/>
      <c r="BB58" s="255"/>
      <c r="BC58" s="255"/>
      <c r="BD58" s="255"/>
      <c r="BE58" s="255"/>
      <c r="BF58" s="255"/>
      <c r="BG58" s="255"/>
      <c r="BH58" s="255"/>
      <c r="BI58" s="255"/>
      <c r="BJ58" s="255"/>
      <c r="BK58" s="255"/>
      <c r="BL58" s="255"/>
      <c r="BM58" s="255"/>
      <c r="BN58" s="255"/>
      <c r="BO58" s="255"/>
      <c r="BP58" s="255"/>
      <c r="BQ58" s="255"/>
      <c r="BR58" s="255"/>
      <c r="BS58" s="255"/>
      <c r="BT58" s="255"/>
      <c r="BU58" s="255"/>
      <c r="BV58" s="255"/>
      <c r="BW58" s="255"/>
      <c r="BX58" s="255"/>
      <c r="BY58" s="255"/>
      <c r="BZ58" s="255"/>
      <c r="CA58" s="255"/>
      <c r="CB58" s="255"/>
    </row>
    <row r="59" spans="1:80" ht="15" customHeight="1" x14ac:dyDescent="0.2">
      <c r="A59" s="255"/>
      <c r="B59" s="255"/>
      <c r="C59" s="255"/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AD59" s="255"/>
      <c r="AE59" s="255"/>
      <c r="AF59" s="255"/>
      <c r="AG59" s="255"/>
      <c r="AH59" s="255"/>
      <c r="AI59" s="255"/>
      <c r="AJ59" s="255"/>
      <c r="AK59" s="255"/>
      <c r="AL59" s="255"/>
      <c r="AM59" s="255"/>
      <c r="AN59" s="255"/>
      <c r="AO59" s="255"/>
      <c r="AP59" s="255"/>
      <c r="AQ59" s="255"/>
      <c r="AR59" s="255"/>
      <c r="AS59" s="255"/>
      <c r="AT59" s="255"/>
      <c r="AU59" s="255"/>
      <c r="AV59" s="255"/>
      <c r="AW59" s="255"/>
      <c r="AX59" s="255"/>
      <c r="AY59" s="255"/>
      <c r="AZ59" s="255"/>
      <c r="BA59" s="255"/>
      <c r="BB59" s="255"/>
      <c r="BC59" s="255"/>
      <c r="BD59" s="255"/>
      <c r="BE59" s="255"/>
      <c r="BF59" s="255"/>
      <c r="BG59" s="255"/>
      <c r="BH59" s="255"/>
      <c r="BI59" s="255"/>
      <c r="BJ59" s="255"/>
      <c r="BK59" s="255"/>
      <c r="BL59" s="255"/>
      <c r="BM59" s="255"/>
      <c r="BN59" s="255"/>
      <c r="BO59" s="255"/>
      <c r="BP59" s="255"/>
      <c r="BQ59" s="255"/>
      <c r="BR59" s="255"/>
      <c r="BS59" s="255"/>
      <c r="BT59" s="255"/>
      <c r="BU59" s="255"/>
      <c r="BV59" s="255"/>
      <c r="BW59" s="255"/>
      <c r="BX59" s="255"/>
      <c r="BY59" s="255"/>
      <c r="BZ59" s="255"/>
      <c r="CA59" s="255"/>
      <c r="CB59" s="255"/>
    </row>
    <row r="60" spans="1:80" x14ac:dyDescent="0.2">
      <c r="A60" s="6"/>
    </row>
    <row r="61" spans="1:80" x14ac:dyDescent="0.2">
      <c r="A61" s="6"/>
    </row>
    <row r="62" spans="1:80" x14ac:dyDescent="0.2">
      <c r="A62" s="6"/>
    </row>
    <row r="63" spans="1:80" x14ac:dyDescent="0.2">
      <c r="A63" s="6"/>
    </row>
  </sheetData>
  <mergeCells count="36">
    <mergeCell ref="A20:CB20"/>
    <mergeCell ref="AS11:CB11"/>
    <mergeCell ref="AS13:CB13"/>
    <mergeCell ref="AS14:BC14"/>
    <mergeCell ref="BD14:CB14"/>
    <mergeCell ref="AS15:BC15"/>
    <mergeCell ref="BD15:CB15"/>
    <mergeCell ref="BB16:BD16"/>
    <mergeCell ref="BG16:BT16"/>
    <mergeCell ref="BU16:BW16"/>
    <mergeCell ref="BX16:BZ16"/>
    <mergeCell ref="BA17:CA17"/>
    <mergeCell ref="AQ12:CB12"/>
    <mergeCell ref="BS33:CB33"/>
    <mergeCell ref="T21:BK21"/>
    <mergeCell ref="T22:BK22"/>
    <mergeCell ref="BS25:CB25"/>
    <mergeCell ref="BS26:CB26"/>
    <mergeCell ref="AB27:AD27"/>
    <mergeCell ref="AG27:AS27"/>
    <mergeCell ref="AU27:AY27"/>
    <mergeCell ref="BS27:CB27"/>
    <mergeCell ref="BS28:CB28"/>
    <mergeCell ref="BS29:CB29"/>
    <mergeCell ref="BS30:CB30"/>
    <mergeCell ref="A31:BH32"/>
    <mergeCell ref="BS31:CB32"/>
    <mergeCell ref="A33:BB33"/>
    <mergeCell ref="A57:CB59"/>
    <mergeCell ref="BS34:CB34"/>
    <mergeCell ref="BS35:CB35"/>
    <mergeCell ref="BS36:CB38"/>
    <mergeCell ref="A46:AB51"/>
    <mergeCell ref="W37:AW39"/>
    <mergeCell ref="A41:U41"/>
    <mergeCell ref="X41:AY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8"/>
  <sheetViews>
    <sheetView view="pageBreakPreview" topLeftCell="A18" zoomScale="96" zoomScaleNormal="100" zoomScaleSheetLayoutView="96" workbookViewId="0">
      <selection activeCell="A45" sqref="A45:U45"/>
    </sheetView>
  </sheetViews>
  <sheetFormatPr defaultColWidth="1.140625" defaultRowHeight="12.75" x14ac:dyDescent="0.2"/>
  <cols>
    <col min="1" max="1" width="1.140625" style="3" customWidth="1"/>
    <col min="2" max="2" width="11.140625" style="3" bestFit="1" customWidth="1"/>
    <col min="3" max="43" width="1.140625" style="3"/>
    <col min="44" max="44" width="0.140625" style="3" customWidth="1"/>
    <col min="45" max="45" width="1.140625" style="3" hidden="1" customWidth="1"/>
    <col min="46" max="50" width="1.140625" style="3"/>
    <col min="51" max="54" width="1.140625" style="3" hidden="1" customWidth="1"/>
    <col min="55" max="62" width="1.140625" style="3"/>
    <col min="63" max="63" width="0.140625" style="3" customWidth="1"/>
    <col min="64" max="64" width="1.140625" style="3" hidden="1" customWidth="1"/>
    <col min="65" max="65" width="10.85546875" style="3" customWidth="1"/>
    <col min="66" max="256" width="1.140625" style="3"/>
    <col min="257" max="257" width="1.140625" style="3" customWidth="1"/>
    <col min="258" max="258" width="7.140625" style="3" bestFit="1" customWidth="1"/>
    <col min="259" max="512" width="1.140625" style="3"/>
    <col min="513" max="513" width="1.140625" style="3" customWidth="1"/>
    <col min="514" max="514" width="7.140625" style="3" bestFit="1" customWidth="1"/>
    <col min="515" max="768" width="1.140625" style="3"/>
    <col min="769" max="769" width="1.140625" style="3" customWidth="1"/>
    <col min="770" max="770" width="7.140625" style="3" bestFit="1" customWidth="1"/>
    <col min="771" max="1024" width="1.140625" style="3"/>
    <col min="1025" max="1025" width="1.140625" style="3" customWidth="1"/>
    <col min="1026" max="1026" width="7.140625" style="3" bestFit="1" customWidth="1"/>
    <col min="1027" max="1280" width="1.140625" style="3"/>
    <col min="1281" max="1281" width="1.140625" style="3" customWidth="1"/>
    <col min="1282" max="1282" width="7.140625" style="3" bestFit="1" customWidth="1"/>
    <col min="1283" max="1536" width="1.140625" style="3"/>
    <col min="1537" max="1537" width="1.140625" style="3" customWidth="1"/>
    <col min="1538" max="1538" width="7.140625" style="3" bestFit="1" customWidth="1"/>
    <col min="1539" max="1792" width="1.140625" style="3"/>
    <col min="1793" max="1793" width="1.140625" style="3" customWidth="1"/>
    <col min="1794" max="1794" width="7.140625" style="3" bestFit="1" customWidth="1"/>
    <col min="1795" max="2048" width="1.140625" style="3"/>
    <col min="2049" max="2049" width="1.140625" style="3" customWidth="1"/>
    <col min="2050" max="2050" width="7.140625" style="3" bestFit="1" customWidth="1"/>
    <col min="2051" max="2304" width="1.140625" style="3"/>
    <col min="2305" max="2305" width="1.140625" style="3" customWidth="1"/>
    <col min="2306" max="2306" width="7.140625" style="3" bestFit="1" customWidth="1"/>
    <col min="2307" max="2560" width="1.140625" style="3"/>
    <col min="2561" max="2561" width="1.140625" style="3" customWidth="1"/>
    <col min="2562" max="2562" width="7.140625" style="3" bestFit="1" customWidth="1"/>
    <col min="2563" max="2816" width="1.140625" style="3"/>
    <col min="2817" max="2817" width="1.140625" style="3" customWidth="1"/>
    <col min="2818" max="2818" width="7.140625" style="3" bestFit="1" customWidth="1"/>
    <col min="2819" max="3072" width="1.140625" style="3"/>
    <col min="3073" max="3073" width="1.140625" style="3" customWidth="1"/>
    <col min="3074" max="3074" width="7.140625" style="3" bestFit="1" customWidth="1"/>
    <col min="3075" max="3328" width="1.140625" style="3"/>
    <col min="3329" max="3329" width="1.140625" style="3" customWidth="1"/>
    <col min="3330" max="3330" width="7.140625" style="3" bestFit="1" customWidth="1"/>
    <col min="3331" max="3584" width="1.140625" style="3"/>
    <col min="3585" max="3585" width="1.140625" style="3" customWidth="1"/>
    <col min="3586" max="3586" width="7.140625" style="3" bestFit="1" customWidth="1"/>
    <col min="3587" max="3840" width="1.140625" style="3"/>
    <col min="3841" max="3841" width="1.140625" style="3" customWidth="1"/>
    <col min="3842" max="3842" width="7.140625" style="3" bestFit="1" customWidth="1"/>
    <col min="3843" max="4096" width="1.140625" style="3"/>
    <col min="4097" max="4097" width="1.140625" style="3" customWidth="1"/>
    <col min="4098" max="4098" width="7.140625" style="3" bestFit="1" customWidth="1"/>
    <col min="4099" max="4352" width="1.140625" style="3"/>
    <col min="4353" max="4353" width="1.140625" style="3" customWidth="1"/>
    <col min="4354" max="4354" width="7.140625" style="3" bestFit="1" customWidth="1"/>
    <col min="4355" max="4608" width="1.140625" style="3"/>
    <col min="4609" max="4609" width="1.140625" style="3" customWidth="1"/>
    <col min="4610" max="4610" width="7.140625" style="3" bestFit="1" customWidth="1"/>
    <col min="4611" max="4864" width="1.140625" style="3"/>
    <col min="4865" max="4865" width="1.140625" style="3" customWidth="1"/>
    <col min="4866" max="4866" width="7.140625" style="3" bestFit="1" customWidth="1"/>
    <col min="4867" max="5120" width="1.140625" style="3"/>
    <col min="5121" max="5121" width="1.140625" style="3" customWidth="1"/>
    <col min="5122" max="5122" width="7.140625" style="3" bestFit="1" customWidth="1"/>
    <col min="5123" max="5376" width="1.140625" style="3"/>
    <col min="5377" max="5377" width="1.140625" style="3" customWidth="1"/>
    <col min="5378" max="5378" width="7.140625" style="3" bestFit="1" customWidth="1"/>
    <col min="5379" max="5632" width="1.140625" style="3"/>
    <col min="5633" max="5633" width="1.140625" style="3" customWidth="1"/>
    <col min="5634" max="5634" width="7.140625" style="3" bestFit="1" customWidth="1"/>
    <col min="5635" max="5888" width="1.140625" style="3"/>
    <col min="5889" max="5889" width="1.140625" style="3" customWidth="1"/>
    <col min="5890" max="5890" width="7.140625" style="3" bestFit="1" customWidth="1"/>
    <col min="5891" max="6144" width="1.140625" style="3"/>
    <col min="6145" max="6145" width="1.140625" style="3" customWidth="1"/>
    <col min="6146" max="6146" width="7.140625" style="3" bestFit="1" customWidth="1"/>
    <col min="6147" max="6400" width="1.140625" style="3"/>
    <col min="6401" max="6401" width="1.140625" style="3" customWidth="1"/>
    <col min="6402" max="6402" width="7.140625" style="3" bestFit="1" customWidth="1"/>
    <col min="6403" max="6656" width="1.140625" style="3"/>
    <col min="6657" max="6657" width="1.140625" style="3" customWidth="1"/>
    <col min="6658" max="6658" width="7.140625" style="3" bestFit="1" customWidth="1"/>
    <col min="6659" max="6912" width="1.140625" style="3"/>
    <col min="6913" max="6913" width="1.140625" style="3" customWidth="1"/>
    <col min="6914" max="6914" width="7.140625" style="3" bestFit="1" customWidth="1"/>
    <col min="6915" max="7168" width="1.140625" style="3"/>
    <col min="7169" max="7169" width="1.140625" style="3" customWidth="1"/>
    <col min="7170" max="7170" width="7.140625" style="3" bestFit="1" customWidth="1"/>
    <col min="7171" max="7424" width="1.140625" style="3"/>
    <col min="7425" max="7425" width="1.140625" style="3" customWidth="1"/>
    <col min="7426" max="7426" width="7.140625" style="3" bestFit="1" customWidth="1"/>
    <col min="7427" max="7680" width="1.140625" style="3"/>
    <col min="7681" max="7681" width="1.140625" style="3" customWidth="1"/>
    <col min="7682" max="7682" width="7.140625" style="3" bestFit="1" customWidth="1"/>
    <col min="7683" max="7936" width="1.140625" style="3"/>
    <col min="7937" max="7937" width="1.140625" style="3" customWidth="1"/>
    <col min="7938" max="7938" width="7.140625" style="3" bestFit="1" customWidth="1"/>
    <col min="7939" max="8192" width="1.140625" style="3"/>
    <col min="8193" max="8193" width="1.140625" style="3" customWidth="1"/>
    <col min="8194" max="8194" width="7.140625" style="3" bestFit="1" customWidth="1"/>
    <col min="8195" max="8448" width="1.140625" style="3"/>
    <col min="8449" max="8449" width="1.140625" style="3" customWidth="1"/>
    <col min="8450" max="8450" width="7.140625" style="3" bestFit="1" customWidth="1"/>
    <col min="8451" max="8704" width="1.140625" style="3"/>
    <col min="8705" max="8705" width="1.140625" style="3" customWidth="1"/>
    <col min="8706" max="8706" width="7.140625" style="3" bestFit="1" customWidth="1"/>
    <col min="8707" max="8960" width="1.140625" style="3"/>
    <col min="8961" max="8961" width="1.140625" style="3" customWidth="1"/>
    <col min="8962" max="8962" width="7.140625" style="3" bestFit="1" customWidth="1"/>
    <col min="8963" max="9216" width="1.140625" style="3"/>
    <col min="9217" max="9217" width="1.140625" style="3" customWidth="1"/>
    <col min="9218" max="9218" width="7.140625" style="3" bestFit="1" customWidth="1"/>
    <col min="9219" max="9472" width="1.140625" style="3"/>
    <col min="9473" max="9473" width="1.140625" style="3" customWidth="1"/>
    <col min="9474" max="9474" width="7.140625" style="3" bestFit="1" customWidth="1"/>
    <col min="9475" max="9728" width="1.140625" style="3"/>
    <col min="9729" max="9729" width="1.140625" style="3" customWidth="1"/>
    <col min="9730" max="9730" width="7.140625" style="3" bestFit="1" customWidth="1"/>
    <col min="9731" max="9984" width="1.140625" style="3"/>
    <col min="9985" max="9985" width="1.140625" style="3" customWidth="1"/>
    <col min="9986" max="9986" width="7.140625" style="3" bestFit="1" customWidth="1"/>
    <col min="9987" max="10240" width="1.140625" style="3"/>
    <col min="10241" max="10241" width="1.140625" style="3" customWidth="1"/>
    <col min="10242" max="10242" width="7.140625" style="3" bestFit="1" customWidth="1"/>
    <col min="10243" max="10496" width="1.140625" style="3"/>
    <col min="10497" max="10497" width="1.140625" style="3" customWidth="1"/>
    <col min="10498" max="10498" width="7.140625" style="3" bestFit="1" customWidth="1"/>
    <col min="10499" max="10752" width="1.140625" style="3"/>
    <col min="10753" max="10753" width="1.140625" style="3" customWidth="1"/>
    <col min="10754" max="10754" width="7.140625" style="3" bestFit="1" customWidth="1"/>
    <col min="10755" max="11008" width="1.140625" style="3"/>
    <col min="11009" max="11009" width="1.140625" style="3" customWidth="1"/>
    <col min="11010" max="11010" width="7.140625" style="3" bestFit="1" customWidth="1"/>
    <col min="11011" max="11264" width="1.140625" style="3"/>
    <col min="11265" max="11265" width="1.140625" style="3" customWidth="1"/>
    <col min="11266" max="11266" width="7.140625" style="3" bestFit="1" customWidth="1"/>
    <col min="11267" max="11520" width="1.140625" style="3"/>
    <col min="11521" max="11521" width="1.140625" style="3" customWidth="1"/>
    <col min="11522" max="11522" width="7.140625" style="3" bestFit="1" customWidth="1"/>
    <col min="11523" max="11776" width="1.140625" style="3"/>
    <col min="11777" max="11777" width="1.140625" style="3" customWidth="1"/>
    <col min="11778" max="11778" width="7.140625" style="3" bestFit="1" customWidth="1"/>
    <col min="11779" max="12032" width="1.140625" style="3"/>
    <col min="12033" max="12033" width="1.140625" style="3" customWidth="1"/>
    <col min="12034" max="12034" width="7.140625" style="3" bestFit="1" customWidth="1"/>
    <col min="12035" max="12288" width="1.140625" style="3"/>
    <col min="12289" max="12289" width="1.140625" style="3" customWidth="1"/>
    <col min="12290" max="12290" width="7.140625" style="3" bestFit="1" customWidth="1"/>
    <col min="12291" max="12544" width="1.140625" style="3"/>
    <col min="12545" max="12545" width="1.140625" style="3" customWidth="1"/>
    <col min="12546" max="12546" width="7.140625" style="3" bestFit="1" customWidth="1"/>
    <col min="12547" max="12800" width="1.140625" style="3"/>
    <col min="12801" max="12801" width="1.140625" style="3" customWidth="1"/>
    <col min="12802" max="12802" width="7.140625" style="3" bestFit="1" customWidth="1"/>
    <col min="12803" max="13056" width="1.140625" style="3"/>
    <col min="13057" max="13057" width="1.140625" style="3" customWidth="1"/>
    <col min="13058" max="13058" width="7.140625" style="3" bestFit="1" customWidth="1"/>
    <col min="13059" max="13312" width="1.140625" style="3"/>
    <col min="13313" max="13313" width="1.140625" style="3" customWidth="1"/>
    <col min="13314" max="13314" width="7.140625" style="3" bestFit="1" customWidth="1"/>
    <col min="13315" max="13568" width="1.140625" style="3"/>
    <col min="13569" max="13569" width="1.140625" style="3" customWidth="1"/>
    <col min="13570" max="13570" width="7.140625" style="3" bestFit="1" customWidth="1"/>
    <col min="13571" max="13824" width="1.140625" style="3"/>
    <col min="13825" max="13825" width="1.140625" style="3" customWidth="1"/>
    <col min="13826" max="13826" width="7.140625" style="3" bestFit="1" customWidth="1"/>
    <col min="13827" max="14080" width="1.140625" style="3"/>
    <col min="14081" max="14081" width="1.140625" style="3" customWidth="1"/>
    <col min="14082" max="14082" width="7.140625" style="3" bestFit="1" customWidth="1"/>
    <col min="14083" max="14336" width="1.140625" style="3"/>
    <col min="14337" max="14337" width="1.140625" style="3" customWidth="1"/>
    <col min="14338" max="14338" width="7.140625" style="3" bestFit="1" customWidth="1"/>
    <col min="14339" max="14592" width="1.140625" style="3"/>
    <col min="14593" max="14593" width="1.140625" style="3" customWidth="1"/>
    <col min="14594" max="14594" width="7.140625" style="3" bestFit="1" customWidth="1"/>
    <col min="14595" max="14848" width="1.140625" style="3"/>
    <col min="14849" max="14849" width="1.140625" style="3" customWidth="1"/>
    <col min="14850" max="14850" width="7.140625" style="3" bestFit="1" customWidth="1"/>
    <col min="14851" max="15104" width="1.140625" style="3"/>
    <col min="15105" max="15105" width="1.140625" style="3" customWidth="1"/>
    <col min="15106" max="15106" width="7.140625" style="3" bestFit="1" customWidth="1"/>
    <col min="15107" max="15360" width="1.140625" style="3"/>
    <col min="15361" max="15361" width="1.140625" style="3" customWidth="1"/>
    <col min="15362" max="15362" width="7.140625" style="3" bestFit="1" customWidth="1"/>
    <col min="15363" max="15616" width="1.140625" style="3"/>
    <col min="15617" max="15617" width="1.140625" style="3" customWidth="1"/>
    <col min="15618" max="15618" width="7.140625" style="3" bestFit="1" customWidth="1"/>
    <col min="15619" max="15872" width="1.140625" style="3"/>
    <col min="15873" max="15873" width="1.140625" style="3" customWidth="1"/>
    <col min="15874" max="15874" width="7.140625" style="3" bestFit="1" customWidth="1"/>
    <col min="15875" max="16128" width="1.140625" style="3"/>
    <col min="16129" max="16129" width="1.140625" style="3" customWidth="1"/>
    <col min="16130" max="16130" width="7.140625" style="3" bestFit="1" customWidth="1"/>
    <col min="16131" max="16384" width="1.140625" style="3"/>
  </cols>
  <sheetData>
    <row r="1" spans="1:80" ht="2.25" customHeight="1" x14ac:dyDescent="0.2"/>
    <row r="2" spans="1:80" ht="15" hidden="1" customHeight="1" x14ac:dyDescent="0.2"/>
    <row r="3" spans="1:80" ht="4.5" hidden="1" customHeight="1" x14ac:dyDescent="0.2"/>
    <row r="4" spans="1:80" ht="15" hidden="1" customHeight="1" x14ac:dyDescent="0.2"/>
    <row r="5" spans="1:80" ht="15" hidden="1" customHeight="1" x14ac:dyDescent="0.2"/>
    <row r="6" spans="1:80" ht="4.5" hidden="1" customHeight="1" x14ac:dyDescent="0.2"/>
    <row r="7" spans="1:80" ht="15" hidden="1" customHeight="1" x14ac:dyDescent="0.2"/>
    <row r="8" spans="1:80" ht="15" hidden="1" customHeight="1" x14ac:dyDescent="0.2"/>
    <row r="9" spans="1:80" ht="4.5" hidden="1" customHeight="1" x14ac:dyDescent="0.2"/>
    <row r="10" spans="1:80" ht="15" hidden="1" customHeight="1" x14ac:dyDescent="0.2"/>
    <row r="11" spans="1:80" ht="15" hidden="1" customHeight="1" x14ac:dyDescent="0.2"/>
    <row r="12" spans="1:80" ht="12.95" hidden="1" customHeight="1" x14ac:dyDescent="0.2"/>
    <row r="13" spans="1:80" ht="15" hidden="1" customHeight="1" x14ac:dyDescent="0.2"/>
    <row r="14" spans="1:80" ht="39.75" customHeight="1" x14ac:dyDescent="0.2">
      <c r="A14" s="225" t="s">
        <v>347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5"/>
      <c r="AO14" s="225"/>
      <c r="AP14" s="225"/>
      <c r="AQ14" s="225"/>
      <c r="AR14" s="225"/>
      <c r="AS14" s="225"/>
      <c r="AT14" s="225"/>
      <c r="AU14" s="225"/>
      <c r="AV14" s="225"/>
      <c r="AW14" s="225"/>
      <c r="AX14" s="225"/>
      <c r="AY14" s="225"/>
      <c r="AZ14" s="225"/>
      <c r="BA14" s="225"/>
      <c r="BB14" s="225"/>
      <c r="BC14" s="225"/>
      <c r="BD14" s="225"/>
      <c r="BE14" s="225"/>
      <c r="BF14" s="225"/>
      <c r="BG14" s="225"/>
      <c r="BH14" s="225"/>
      <c r="BI14" s="225"/>
      <c r="BJ14" s="225"/>
      <c r="BK14" s="225"/>
      <c r="BL14" s="225"/>
      <c r="BM14" s="225"/>
      <c r="BN14" s="225"/>
      <c r="BO14" s="225"/>
      <c r="BP14" s="225"/>
      <c r="BQ14" s="225"/>
      <c r="BR14" s="225"/>
      <c r="BS14" s="225"/>
      <c r="BT14" s="20"/>
      <c r="BU14" s="20"/>
      <c r="BV14" s="20"/>
      <c r="BW14" s="20"/>
      <c r="BX14" s="20"/>
      <c r="BY14" s="20"/>
      <c r="BZ14" s="20"/>
      <c r="CA14" s="20"/>
      <c r="CB14" s="20"/>
    </row>
    <row r="15" spans="1:80" ht="5.0999999999999996" customHeight="1" x14ac:dyDescent="0.2"/>
    <row r="16" spans="1:80" ht="15" customHeight="1" x14ac:dyDescent="0.2">
      <c r="A16" s="6" t="s">
        <v>348</v>
      </c>
    </row>
    <row r="17" spans="1:80" ht="12.95" customHeight="1" x14ac:dyDescent="0.2">
      <c r="A17" s="268" t="s">
        <v>44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268"/>
      <c r="BA17" s="268"/>
      <c r="BB17" s="268"/>
      <c r="BC17" s="268"/>
      <c r="BD17" s="268"/>
      <c r="BE17" s="268"/>
      <c r="BF17" s="268"/>
      <c r="BG17" s="268"/>
      <c r="BH17" s="268"/>
      <c r="BI17" s="268"/>
      <c r="BJ17" s="268"/>
      <c r="BK17" s="268"/>
      <c r="BL17" s="268"/>
      <c r="BM17" s="268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</row>
    <row r="18" spans="1:80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268"/>
      <c r="AP18" s="268"/>
      <c r="AQ18" s="268"/>
      <c r="AR18" s="268"/>
      <c r="AS18" s="268"/>
      <c r="AT18" s="268"/>
      <c r="AU18" s="268"/>
      <c r="AV18" s="268"/>
      <c r="AW18" s="268"/>
      <c r="AX18" s="268"/>
      <c r="AY18" s="268"/>
      <c r="AZ18" s="268"/>
      <c r="BA18" s="268"/>
      <c r="BB18" s="268"/>
      <c r="BC18" s="268"/>
      <c r="BD18" s="268"/>
      <c r="BE18" s="268"/>
      <c r="BF18" s="268"/>
      <c r="BG18" s="268"/>
      <c r="BH18" s="268"/>
      <c r="BI18" s="268"/>
      <c r="BJ18" s="268"/>
      <c r="BK18" s="268"/>
      <c r="BL18" s="268"/>
      <c r="BM18" s="268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</row>
    <row r="19" spans="1:80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268"/>
      <c r="AP19" s="268"/>
      <c r="AQ19" s="268"/>
      <c r="AR19" s="268"/>
      <c r="AS19" s="268"/>
      <c r="AT19" s="268"/>
      <c r="AU19" s="268"/>
      <c r="AV19" s="268"/>
      <c r="AW19" s="268"/>
      <c r="AX19" s="268"/>
      <c r="AY19" s="268"/>
      <c r="AZ19" s="268"/>
      <c r="BA19" s="268"/>
      <c r="BB19" s="268"/>
      <c r="BC19" s="268"/>
      <c r="BD19" s="268"/>
      <c r="BE19" s="268"/>
      <c r="BF19" s="268"/>
      <c r="BG19" s="268"/>
      <c r="BH19" s="268"/>
      <c r="BI19" s="268"/>
      <c r="BJ19" s="268"/>
      <c r="BK19" s="268"/>
      <c r="BL19" s="268"/>
      <c r="BM19" s="268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</row>
    <row r="20" spans="1:80" x14ac:dyDescent="0.2">
      <c r="A20" s="6" t="s">
        <v>349</v>
      </c>
    </row>
    <row r="21" spans="1:80" x14ac:dyDescent="0.2">
      <c r="A21" s="268" t="s">
        <v>45</v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8"/>
      <c r="AL21" s="268"/>
      <c r="AM21" s="268"/>
      <c r="AN21" s="268"/>
      <c r="AO21" s="268"/>
      <c r="AP21" s="268"/>
      <c r="AQ21" s="268"/>
      <c r="AR21" s="268"/>
      <c r="AS21" s="268"/>
      <c r="AT21" s="268"/>
      <c r="AU21" s="268"/>
      <c r="AV21" s="268"/>
      <c r="AW21" s="268"/>
      <c r="AX21" s="268"/>
      <c r="AY21" s="268"/>
      <c r="AZ21" s="268"/>
      <c r="BA21" s="268"/>
      <c r="BB21" s="268"/>
      <c r="BC21" s="268"/>
      <c r="BD21" s="268"/>
      <c r="BE21" s="268"/>
      <c r="BF21" s="268"/>
      <c r="BG21" s="268"/>
      <c r="BH21" s="268"/>
      <c r="BI21" s="268"/>
      <c r="BJ21" s="268"/>
      <c r="BK21" s="268"/>
      <c r="BL21" s="268"/>
      <c r="BM21" s="268"/>
      <c r="BN21" s="268"/>
      <c r="BO21" s="268"/>
      <c r="BP21" s="268"/>
      <c r="BQ21" s="268"/>
      <c r="BR21" s="268"/>
      <c r="BS21" s="268"/>
      <c r="BT21" s="268"/>
      <c r="BU21" s="268"/>
      <c r="BV21" s="268"/>
      <c r="BW21" s="268"/>
      <c r="BX21" s="268"/>
      <c r="BY21" s="268"/>
      <c r="BZ21" s="268"/>
      <c r="CA21" s="268"/>
      <c r="CB21" s="268"/>
    </row>
    <row r="22" spans="1:80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8"/>
      <c r="AF22" s="268"/>
      <c r="AG22" s="268"/>
      <c r="AH22" s="268"/>
      <c r="AI22" s="268"/>
      <c r="AJ22" s="268"/>
      <c r="AK22" s="268"/>
      <c r="AL22" s="268"/>
      <c r="AM22" s="268"/>
      <c r="AN22" s="268"/>
      <c r="AO22" s="268"/>
      <c r="AP22" s="268"/>
      <c r="AQ22" s="268"/>
      <c r="AR22" s="268"/>
      <c r="AS22" s="268"/>
      <c r="AT22" s="268"/>
      <c r="AU22" s="268"/>
      <c r="AV22" s="268"/>
      <c r="AW22" s="268"/>
      <c r="AX22" s="268"/>
      <c r="AY22" s="268"/>
      <c r="AZ22" s="268"/>
      <c r="BA22" s="268"/>
      <c r="BB22" s="268"/>
      <c r="BC22" s="268"/>
      <c r="BD22" s="268"/>
      <c r="BE22" s="268"/>
      <c r="BF22" s="268"/>
      <c r="BG22" s="268"/>
      <c r="BH22" s="268"/>
      <c r="BI22" s="268"/>
      <c r="BJ22" s="268"/>
      <c r="BK22" s="268"/>
      <c r="BL22" s="268"/>
      <c r="BM22" s="268"/>
      <c r="BN22" s="268"/>
      <c r="BO22" s="268"/>
      <c r="BP22" s="268"/>
      <c r="BQ22" s="268"/>
      <c r="BR22" s="268"/>
      <c r="BS22" s="268"/>
      <c r="BT22" s="268"/>
      <c r="BU22" s="268"/>
      <c r="BV22" s="268"/>
      <c r="BW22" s="268"/>
      <c r="BX22" s="268"/>
      <c r="BY22" s="268"/>
      <c r="BZ22" s="268"/>
      <c r="CA22" s="268"/>
      <c r="CB22" s="268"/>
    </row>
    <row r="23" spans="1:80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O23" s="268"/>
      <c r="AP23" s="268"/>
      <c r="AQ23" s="268"/>
      <c r="AR23" s="268"/>
      <c r="AS23" s="268"/>
      <c r="AT23" s="268"/>
      <c r="AU23" s="268"/>
      <c r="AV23" s="268"/>
      <c r="AW23" s="268"/>
      <c r="AX23" s="268"/>
      <c r="AY23" s="268"/>
      <c r="AZ23" s="268"/>
      <c r="BA23" s="268"/>
      <c r="BB23" s="268"/>
      <c r="BC23" s="268"/>
      <c r="BD23" s="268"/>
      <c r="BE23" s="268"/>
      <c r="BF23" s="268"/>
      <c r="BG23" s="268"/>
      <c r="BH23" s="268"/>
      <c r="BI23" s="268"/>
      <c r="BJ23" s="268"/>
      <c r="BK23" s="268"/>
      <c r="BL23" s="268"/>
      <c r="BM23" s="268"/>
      <c r="BN23" s="268"/>
      <c r="BO23" s="268"/>
      <c r="BP23" s="268"/>
      <c r="BQ23" s="268"/>
      <c r="BR23" s="268"/>
      <c r="BS23" s="268"/>
      <c r="BT23" s="268"/>
      <c r="BU23" s="268"/>
      <c r="BV23" s="268"/>
      <c r="BW23" s="268"/>
      <c r="BX23" s="268"/>
      <c r="BY23" s="268"/>
      <c r="BZ23" s="268"/>
      <c r="CA23" s="268"/>
      <c r="CB23" s="268"/>
    </row>
    <row r="24" spans="1:80" ht="12.95" customHeight="1" x14ac:dyDescent="0.2">
      <c r="A24" s="281" t="s">
        <v>350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  <c r="AT24" s="281"/>
      <c r="AU24" s="281"/>
      <c r="AV24" s="281"/>
      <c r="AW24" s="281"/>
      <c r="AX24" s="281"/>
      <c r="AY24" s="281"/>
      <c r="AZ24" s="281"/>
      <c r="BA24" s="281"/>
      <c r="BB24" s="281"/>
      <c r="BC24" s="281"/>
      <c r="BD24" s="281"/>
      <c r="BE24" s="281"/>
      <c r="BF24" s="281"/>
      <c r="BG24" s="281"/>
      <c r="BH24" s="281"/>
      <c r="BI24" s="281"/>
      <c r="BJ24" s="281"/>
      <c r="BK24" s="281"/>
      <c r="BL24" s="281"/>
      <c r="BM24" s="281"/>
      <c r="BN24" s="57"/>
      <c r="BO24" s="57"/>
      <c r="BP24" s="57"/>
      <c r="BQ24" s="57"/>
      <c r="BR24" s="57"/>
      <c r="BS24" s="57"/>
      <c r="BT24" s="18"/>
      <c r="BU24" s="18"/>
      <c r="BV24" s="18"/>
      <c r="BW24" s="18"/>
      <c r="BX24" s="18"/>
      <c r="BY24" s="18"/>
      <c r="BZ24" s="18"/>
      <c r="CA24" s="18"/>
      <c r="CB24" s="18"/>
    </row>
    <row r="25" spans="1:80" x14ac:dyDescent="0.2">
      <c r="A25" s="281"/>
      <c r="B25" s="281"/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  <c r="Y25" s="281"/>
      <c r="Z25" s="281"/>
      <c r="AA25" s="281"/>
      <c r="AB25" s="281"/>
      <c r="AC25" s="281"/>
      <c r="AD25" s="281"/>
      <c r="AE25" s="281"/>
      <c r="AF25" s="281"/>
      <c r="AG25" s="281"/>
      <c r="AH25" s="281"/>
      <c r="AI25" s="281"/>
      <c r="AJ25" s="281"/>
      <c r="AK25" s="281"/>
      <c r="AL25" s="281"/>
      <c r="AM25" s="281"/>
      <c r="AN25" s="281"/>
      <c r="AO25" s="281"/>
      <c r="AP25" s="281"/>
      <c r="AQ25" s="281"/>
      <c r="AR25" s="281"/>
      <c r="AS25" s="281"/>
      <c r="AT25" s="281"/>
      <c r="AU25" s="281"/>
      <c r="AV25" s="281"/>
      <c r="AW25" s="281"/>
      <c r="AX25" s="281"/>
      <c r="AY25" s="281"/>
      <c r="AZ25" s="281"/>
      <c r="BA25" s="281"/>
      <c r="BB25" s="281"/>
      <c r="BC25" s="281"/>
      <c r="BD25" s="281"/>
      <c r="BE25" s="281"/>
      <c r="BF25" s="281"/>
      <c r="BG25" s="281"/>
      <c r="BH25" s="281"/>
      <c r="BI25" s="281"/>
      <c r="BJ25" s="281"/>
      <c r="BK25" s="281"/>
      <c r="BL25" s="281"/>
      <c r="BM25" s="281"/>
      <c r="BN25" s="57"/>
      <c r="BO25" s="57"/>
      <c r="BP25" s="57"/>
      <c r="BQ25" s="57"/>
      <c r="BR25" s="57"/>
      <c r="BS25" s="57"/>
      <c r="BT25" s="18"/>
      <c r="BU25" s="18"/>
      <c r="BV25" s="18"/>
      <c r="BW25" s="18"/>
      <c r="BX25" s="18"/>
      <c r="BY25" s="18"/>
      <c r="BZ25" s="18"/>
      <c r="CA25" s="18"/>
      <c r="CB25" s="18"/>
    </row>
    <row r="26" spans="1:80" x14ac:dyDescent="0.2">
      <c r="A26" s="281"/>
      <c r="B26" s="281"/>
      <c r="C26" s="281"/>
      <c r="D26" s="281"/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  <c r="AN26" s="281"/>
      <c r="AO26" s="281"/>
      <c r="AP26" s="281"/>
      <c r="AQ26" s="281"/>
      <c r="AR26" s="281"/>
      <c r="AS26" s="281"/>
      <c r="AT26" s="281"/>
      <c r="AU26" s="281"/>
      <c r="AV26" s="281"/>
      <c r="AW26" s="281"/>
      <c r="AX26" s="281"/>
      <c r="AY26" s="281"/>
      <c r="AZ26" s="281"/>
      <c r="BA26" s="281"/>
      <c r="BB26" s="281"/>
      <c r="BC26" s="281"/>
      <c r="BD26" s="281"/>
      <c r="BE26" s="281"/>
      <c r="BF26" s="281"/>
      <c r="BG26" s="281"/>
      <c r="BH26" s="281"/>
      <c r="BI26" s="281"/>
      <c r="BJ26" s="281"/>
      <c r="BK26" s="281"/>
      <c r="BL26" s="281"/>
      <c r="BM26" s="281"/>
      <c r="BN26" s="57"/>
      <c r="BO26" s="57"/>
      <c r="BP26" s="57"/>
      <c r="BQ26" s="57"/>
      <c r="BR26" s="57"/>
      <c r="BS26" s="57"/>
      <c r="BT26" s="18"/>
      <c r="BU26" s="18"/>
      <c r="BV26" s="18"/>
      <c r="BW26" s="18"/>
      <c r="BX26" s="18"/>
      <c r="BY26" s="18"/>
      <c r="BZ26" s="18"/>
      <c r="CA26" s="18"/>
      <c r="CB26" s="18"/>
    </row>
    <row r="27" spans="1:80" x14ac:dyDescent="0.2">
      <c r="A27" s="22"/>
      <c r="B27" s="285" t="s">
        <v>46</v>
      </c>
      <c r="C27" s="285"/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85"/>
      <c r="X27" s="285"/>
      <c r="Y27" s="285"/>
      <c r="Z27" s="285"/>
      <c r="AA27" s="285"/>
      <c r="AB27" s="285"/>
      <c r="AC27" s="285"/>
      <c r="AD27" s="285"/>
      <c r="AE27" s="285"/>
      <c r="AF27" s="285"/>
      <c r="AG27" s="285"/>
      <c r="AH27" s="285"/>
      <c r="AI27" s="285"/>
      <c r="AJ27" s="285"/>
      <c r="AK27" s="285"/>
      <c r="AL27" s="285"/>
      <c r="AM27" s="285"/>
      <c r="AN27" s="285"/>
      <c r="AO27" s="285"/>
      <c r="AP27" s="285"/>
      <c r="AQ27" s="285"/>
      <c r="AR27" s="285"/>
      <c r="AS27" s="285"/>
      <c r="AT27" s="285"/>
      <c r="AU27" s="285"/>
      <c r="AV27" s="285"/>
      <c r="AW27" s="285"/>
      <c r="AX27" s="285"/>
      <c r="AY27" s="285"/>
      <c r="AZ27" s="285"/>
      <c r="BA27" s="285"/>
      <c r="BB27" s="285"/>
      <c r="BC27" s="285"/>
      <c r="BD27" s="285"/>
      <c r="BE27" s="285"/>
      <c r="BF27" s="285"/>
      <c r="BG27" s="285"/>
      <c r="BH27" s="285"/>
      <c r="BI27" s="285"/>
      <c r="BJ27" s="285"/>
      <c r="BK27" s="285"/>
      <c r="BL27" s="285"/>
      <c r="BM27" s="285"/>
      <c r="BN27" s="285"/>
      <c r="BO27" s="285"/>
      <c r="BP27" s="285"/>
      <c r="BQ27" s="285"/>
      <c r="BR27" s="285"/>
      <c r="BS27" s="285"/>
      <c r="BT27" s="285"/>
      <c r="BU27" s="285"/>
      <c r="BV27" s="22"/>
      <c r="BW27" s="22"/>
      <c r="BX27" s="22"/>
      <c r="BY27" s="22"/>
      <c r="BZ27" s="22"/>
      <c r="CA27" s="22"/>
      <c r="CB27" s="22"/>
    </row>
    <row r="28" spans="1:80" x14ac:dyDescent="0.2">
      <c r="A28" s="22"/>
      <c r="B28" s="285" t="s">
        <v>47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5"/>
      <c r="AO28" s="285"/>
      <c r="AP28" s="285"/>
      <c r="AQ28" s="285"/>
      <c r="AR28" s="285"/>
      <c r="AS28" s="285"/>
      <c r="AT28" s="285"/>
      <c r="AU28" s="285"/>
      <c r="AV28" s="285"/>
      <c r="AW28" s="285"/>
      <c r="AX28" s="285"/>
      <c r="AY28" s="285"/>
      <c r="AZ28" s="285"/>
      <c r="BA28" s="285"/>
      <c r="BB28" s="285"/>
      <c r="BC28" s="285"/>
      <c r="BD28" s="285"/>
      <c r="BE28" s="285"/>
      <c r="BF28" s="285"/>
      <c r="BG28" s="285"/>
      <c r="BH28" s="285"/>
      <c r="BI28" s="285"/>
      <c r="BJ28" s="285"/>
      <c r="BK28" s="285"/>
      <c r="BL28" s="285"/>
      <c r="BM28" s="285"/>
      <c r="BN28" s="285"/>
      <c r="BO28" s="285"/>
      <c r="BP28" s="285"/>
      <c r="BQ28" s="285"/>
      <c r="BR28" s="285"/>
      <c r="BS28" s="285"/>
      <c r="BT28" s="285"/>
      <c r="BU28" s="285"/>
      <c r="BV28" s="22"/>
      <c r="BW28" s="22"/>
      <c r="BX28" s="22"/>
      <c r="BY28" s="22"/>
      <c r="BZ28" s="22"/>
      <c r="CA28" s="22"/>
      <c r="CB28" s="22"/>
    </row>
    <row r="29" spans="1:80" x14ac:dyDescent="0.2">
      <c r="A29" s="22"/>
      <c r="B29" s="285" t="s">
        <v>48</v>
      </c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5"/>
      <c r="AK29" s="285"/>
      <c r="AL29" s="285"/>
      <c r="AM29" s="285"/>
      <c r="AN29" s="285"/>
      <c r="AO29" s="285"/>
      <c r="AP29" s="285"/>
      <c r="AQ29" s="285"/>
      <c r="AR29" s="285"/>
      <c r="AS29" s="285"/>
      <c r="AT29" s="285"/>
      <c r="AU29" s="285"/>
      <c r="AV29" s="285"/>
      <c r="AW29" s="285"/>
      <c r="AX29" s="285"/>
      <c r="AY29" s="285"/>
      <c r="AZ29" s="285"/>
      <c r="BA29" s="285"/>
      <c r="BB29" s="285"/>
      <c r="BC29" s="285"/>
      <c r="BD29" s="285"/>
      <c r="BE29" s="285"/>
      <c r="BF29" s="285"/>
      <c r="BG29" s="285"/>
      <c r="BH29" s="285"/>
      <c r="BI29" s="285"/>
      <c r="BJ29" s="285"/>
      <c r="BK29" s="285"/>
      <c r="BL29" s="285"/>
      <c r="BM29" s="285"/>
      <c r="BN29" s="285"/>
      <c r="BO29" s="285"/>
      <c r="BP29" s="285"/>
      <c r="BQ29" s="285"/>
      <c r="BR29" s="285"/>
      <c r="BS29" s="285"/>
      <c r="BT29" s="285"/>
      <c r="BU29" s="285"/>
      <c r="BV29" s="22"/>
      <c r="BW29" s="22"/>
      <c r="BX29" s="22"/>
      <c r="BY29" s="22"/>
      <c r="BZ29" s="22"/>
      <c r="CA29" s="22"/>
      <c r="CB29" s="22"/>
    </row>
    <row r="30" spans="1:80" x14ac:dyDescent="0.2">
      <c r="A30" s="285" t="s">
        <v>49</v>
      </c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285"/>
      <c r="AF30" s="285"/>
      <c r="AG30" s="285"/>
      <c r="AH30" s="285"/>
      <c r="AI30" s="285"/>
      <c r="AJ30" s="285"/>
      <c r="AK30" s="285"/>
      <c r="AL30" s="285"/>
      <c r="AM30" s="285"/>
      <c r="AN30" s="285"/>
      <c r="AO30" s="285"/>
      <c r="AP30" s="285"/>
      <c r="AQ30" s="285"/>
      <c r="AR30" s="285"/>
      <c r="AS30" s="285"/>
      <c r="AT30" s="285"/>
      <c r="AU30" s="285"/>
      <c r="AV30" s="285"/>
      <c r="AW30" s="285"/>
      <c r="AX30" s="285"/>
      <c r="AY30" s="285"/>
      <c r="AZ30" s="285"/>
      <c r="BA30" s="285"/>
      <c r="BB30" s="285"/>
      <c r="BC30" s="285"/>
      <c r="BD30" s="285"/>
      <c r="BE30" s="285"/>
      <c r="BF30" s="285"/>
      <c r="BG30" s="285"/>
      <c r="BH30" s="285"/>
      <c r="BI30" s="285"/>
      <c r="BJ30" s="285"/>
      <c r="BK30" s="285"/>
      <c r="BL30" s="285"/>
      <c r="BM30" s="285"/>
      <c r="BN30" s="285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</row>
    <row r="31" spans="1:80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</row>
    <row r="32" spans="1:80" ht="36.75" customHeight="1" x14ac:dyDescent="0.2">
      <c r="A32" s="286" t="s">
        <v>50</v>
      </c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  <c r="AI32" s="286"/>
      <c r="AJ32" s="286"/>
      <c r="AK32" s="286"/>
      <c r="AL32" s="286"/>
      <c r="AM32" s="286"/>
      <c r="AN32" s="286"/>
      <c r="AO32" s="286"/>
      <c r="AP32" s="286"/>
      <c r="AQ32" s="286"/>
      <c r="AR32" s="286"/>
      <c r="AS32" s="286"/>
      <c r="AT32" s="286"/>
      <c r="AU32" s="286"/>
      <c r="AV32" s="286"/>
      <c r="AW32" s="286"/>
      <c r="AX32" s="286"/>
      <c r="AY32" s="286"/>
      <c r="AZ32" s="286"/>
      <c r="BA32" s="286"/>
      <c r="BB32" s="286"/>
      <c r="BC32" s="286"/>
      <c r="BD32" s="286"/>
      <c r="BE32" s="286"/>
      <c r="BF32" s="286"/>
      <c r="BG32" s="286"/>
      <c r="BH32" s="286"/>
      <c r="BI32" s="286"/>
      <c r="BJ32" s="286"/>
      <c r="BK32" s="286"/>
      <c r="BL32" s="286"/>
      <c r="BM32" s="286"/>
      <c r="BN32" s="286"/>
      <c r="BO32" s="286"/>
      <c r="BP32" s="286"/>
      <c r="BQ32" s="286"/>
      <c r="BR32" s="286"/>
      <c r="BS32" s="286"/>
    </row>
    <row r="33" spans="1:76" x14ac:dyDescent="0.2">
      <c r="A33" s="23"/>
      <c r="B33" s="55">
        <v>14951440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6" t="s">
        <v>51</v>
      </c>
    </row>
    <row r="34" spans="1:76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6"/>
    </row>
    <row r="35" spans="1:76" ht="26.25" customHeight="1" x14ac:dyDescent="0.2">
      <c r="A35" s="281" t="s">
        <v>351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81"/>
      <c r="AK35" s="281"/>
      <c r="AL35" s="281"/>
      <c r="AM35" s="281"/>
      <c r="AN35" s="281"/>
      <c r="AO35" s="281"/>
      <c r="AP35" s="281"/>
      <c r="AQ35" s="281"/>
      <c r="AR35" s="281"/>
      <c r="AS35" s="281"/>
      <c r="AT35" s="281"/>
      <c r="AU35" s="281"/>
      <c r="AV35" s="281"/>
      <c r="AW35" s="281"/>
      <c r="AX35" s="281"/>
      <c r="AY35" s="281"/>
      <c r="AZ35" s="281"/>
      <c r="BA35" s="281"/>
      <c r="BB35" s="281"/>
      <c r="BC35" s="281"/>
      <c r="BD35" s="281"/>
      <c r="BE35" s="281"/>
      <c r="BF35" s="281"/>
      <c r="BG35" s="281"/>
      <c r="BH35" s="281"/>
      <c r="BI35" s="281"/>
      <c r="BJ35" s="281"/>
      <c r="BK35" s="281"/>
      <c r="BL35" s="281"/>
      <c r="BM35" s="281"/>
      <c r="BN35" s="57"/>
      <c r="BO35" s="57"/>
      <c r="BP35" s="57"/>
      <c r="BQ35" s="57"/>
      <c r="BR35" s="57"/>
      <c r="BS35" s="57"/>
    </row>
    <row r="36" spans="1:76" x14ac:dyDescent="0.2">
      <c r="A36" s="6" t="s">
        <v>352</v>
      </c>
      <c r="AW36" s="284">
        <v>0</v>
      </c>
      <c r="AX36" s="284"/>
      <c r="AY36" s="284"/>
      <c r="AZ36" s="284"/>
      <c r="BA36" s="284"/>
      <c r="BB36" s="284"/>
      <c r="BC36" s="284"/>
      <c r="BD36" s="284"/>
      <c r="BE36" s="284"/>
      <c r="BF36" s="284"/>
      <c r="BG36" s="284"/>
      <c r="BH36" s="284"/>
      <c r="BI36" s="284"/>
      <c r="BJ36" s="284"/>
      <c r="BK36" s="284"/>
      <c r="BL36" s="283" t="s">
        <v>52</v>
      </c>
      <c r="BM36" s="283"/>
      <c r="BN36" s="283"/>
      <c r="BO36" s="283"/>
      <c r="BP36" s="283"/>
      <c r="BQ36" s="283"/>
      <c r="BR36" s="283"/>
      <c r="BS36" s="283"/>
      <c r="BT36" s="283"/>
      <c r="BU36" s="283"/>
      <c r="BV36" s="283"/>
      <c r="BW36" s="283"/>
    </row>
    <row r="37" spans="1:76" x14ac:dyDescent="0.2">
      <c r="A37" s="6"/>
    </row>
    <row r="38" spans="1:76" ht="24" customHeight="1" x14ac:dyDescent="0.2">
      <c r="A38" s="281" t="s">
        <v>353</v>
      </c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281"/>
      <c r="T38" s="281"/>
      <c r="U38" s="281"/>
      <c r="V38" s="281"/>
      <c r="W38" s="281"/>
      <c r="X38" s="281"/>
      <c r="Y38" s="281"/>
      <c r="Z38" s="281"/>
      <c r="AA38" s="281"/>
      <c r="AB38" s="281"/>
      <c r="AC38" s="281"/>
      <c r="AD38" s="281"/>
      <c r="AE38" s="281"/>
      <c r="AF38" s="281"/>
      <c r="AG38" s="281"/>
      <c r="AH38" s="281"/>
      <c r="AI38" s="281"/>
      <c r="AJ38" s="281"/>
      <c r="AK38" s="281"/>
      <c r="AL38" s="281"/>
      <c r="AM38" s="281"/>
      <c r="AN38" s="281"/>
      <c r="AO38" s="281"/>
      <c r="AP38" s="281"/>
      <c r="AQ38" s="281"/>
      <c r="AR38" s="281"/>
      <c r="AS38" s="281"/>
      <c r="AT38" s="281"/>
      <c r="AU38" s="281"/>
      <c r="AV38" s="281"/>
      <c r="AW38" s="281"/>
      <c r="AX38" s="281"/>
      <c r="AY38" s="281"/>
      <c r="AZ38" s="281"/>
      <c r="BA38" s="281"/>
      <c r="BB38" s="281"/>
      <c r="BC38" s="281"/>
      <c r="BD38" s="281"/>
      <c r="BE38" s="281"/>
      <c r="BF38" s="281"/>
      <c r="BG38" s="281"/>
      <c r="BH38" s="281"/>
      <c r="BI38" s="281"/>
      <c r="BJ38" s="281"/>
      <c r="BK38" s="281"/>
      <c r="BL38" s="281"/>
      <c r="BM38" s="281"/>
      <c r="BN38" s="57"/>
      <c r="BO38" s="57"/>
      <c r="BP38" s="57"/>
      <c r="BQ38" s="57"/>
      <c r="BR38" s="57"/>
      <c r="BS38" s="57"/>
    </row>
    <row r="39" spans="1:76" ht="15" customHeight="1" x14ac:dyDescent="0.2">
      <c r="A39" s="6" t="s">
        <v>53</v>
      </c>
      <c r="AU39" s="284">
        <v>0</v>
      </c>
      <c r="AV39" s="284"/>
      <c r="AW39" s="284"/>
      <c r="AX39" s="284"/>
      <c r="AY39" s="284"/>
      <c r="AZ39" s="284"/>
      <c r="BA39" s="284"/>
      <c r="BB39" s="284"/>
      <c r="BC39" s="284"/>
      <c r="BD39" s="284"/>
      <c r="BE39" s="284"/>
      <c r="BF39" s="284"/>
      <c r="BG39" s="284"/>
      <c r="BH39" s="284"/>
      <c r="BI39" s="284"/>
      <c r="BJ39" s="284"/>
      <c r="BK39" s="284"/>
      <c r="BL39" s="284"/>
      <c r="BM39" s="283" t="s">
        <v>52</v>
      </c>
      <c r="BN39" s="283"/>
      <c r="BO39" s="283"/>
      <c r="BP39" s="283"/>
      <c r="BQ39" s="283"/>
      <c r="BR39" s="283"/>
      <c r="BS39" s="18"/>
      <c r="BT39" s="18"/>
      <c r="BU39" s="18"/>
      <c r="BV39" s="18"/>
      <c r="BW39" s="18"/>
    </row>
    <row r="40" spans="1:76" x14ac:dyDescent="0.2">
      <c r="A40" s="6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</row>
    <row r="41" spans="1:76" ht="25.5" customHeight="1" x14ac:dyDescent="0.2">
      <c r="A41" s="281" t="s">
        <v>354</v>
      </c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281"/>
      <c r="S41" s="281"/>
      <c r="T41" s="281"/>
      <c r="U41" s="281"/>
      <c r="V41" s="281"/>
      <c r="W41" s="281"/>
      <c r="X41" s="281"/>
      <c r="Y41" s="281"/>
      <c r="Z41" s="281"/>
      <c r="AA41" s="281"/>
      <c r="AB41" s="281"/>
      <c r="AC41" s="281"/>
      <c r="AD41" s="281"/>
      <c r="AE41" s="281"/>
      <c r="AF41" s="281"/>
      <c r="AG41" s="281"/>
      <c r="AH41" s="281"/>
      <c r="AI41" s="281"/>
      <c r="AJ41" s="281"/>
      <c r="AK41" s="281"/>
      <c r="AL41" s="281"/>
      <c r="AM41" s="281"/>
      <c r="AN41" s="281"/>
      <c r="AO41" s="281"/>
      <c r="AP41" s="281"/>
      <c r="AQ41" s="281"/>
      <c r="AR41" s="281"/>
      <c r="AS41" s="281"/>
      <c r="AT41" s="281"/>
      <c r="AU41" s="281"/>
      <c r="AV41" s="281"/>
      <c r="AW41" s="281"/>
      <c r="AX41" s="281"/>
      <c r="AY41" s="281"/>
      <c r="AZ41" s="281"/>
      <c r="BA41" s="281"/>
      <c r="BB41" s="281"/>
      <c r="BC41" s="281"/>
      <c r="BD41" s="281"/>
      <c r="BE41" s="281"/>
      <c r="BF41" s="281"/>
      <c r="BG41" s="281"/>
      <c r="BH41" s="281"/>
      <c r="BI41" s="281"/>
      <c r="BJ41" s="281"/>
      <c r="BK41" s="281"/>
      <c r="BL41" s="281"/>
      <c r="BM41" s="281"/>
      <c r="BN41" s="57"/>
      <c r="BO41" s="57"/>
      <c r="BP41" s="57"/>
      <c r="BQ41" s="57"/>
      <c r="BR41" s="57"/>
      <c r="BS41" s="57"/>
    </row>
    <row r="42" spans="1:76" ht="15" customHeight="1" x14ac:dyDescent="0.2">
      <c r="A42" s="6" t="s">
        <v>54</v>
      </c>
      <c r="AV42" s="284">
        <v>0</v>
      </c>
      <c r="AW42" s="284"/>
      <c r="AX42" s="284"/>
      <c r="AY42" s="284"/>
      <c r="AZ42" s="284"/>
      <c r="BA42" s="284"/>
      <c r="BB42" s="284"/>
      <c r="BC42" s="284"/>
      <c r="BD42" s="284"/>
      <c r="BE42" s="284"/>
      <c r="BF42" s="284"/>
      <c r="BG42" s="284"/>
      <c r="BH42" s="284"/>
      <c r="BI42" s="284"/>
      <c r="BJ42" s="284"/>
      <c r="BK42" s="284"/>
      <c r="BL42" s="284"/>
      <c r="BM42" s="283" t="s">
        <v>55</v>
      </c>
      <c r="BN42" s="283"/>
      <c r="BO42" s="283"/>
      <c r="BP42" s="283"/>
      <c r="BQ42" s="283"/>
      <c r="BR42" s="283"/>
      <c r="BS42" s="283"/>
      <c r="BT42" s="283"/>
      <c r="BU42" s="283"/>
      <c r="BV42" s="283"/>
      <c r="BW42" s="283"/>
      <c r="BX42" s="283"/>
    </row>
    <row r="43" spans="1:76" x14ac:dyDescent="0.2">
      <c r="A43" s="6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</row>
    <row r="44" spans="1:76" ht="26.25" customHeight="1" x14ac:dyDescent="0.2">
      <c r="A44" s="281" t="s">
        <v>368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1"/>
      <c r="AO44" s="281"/>
      <c r="AP44" s="281"/>
      <c r="AQ44" s="281"/>
      <c r="AR44" s="281"/>
      <c r="AS44" s="281"/>
      <c r="AT44" s="281"/>
      <c r="AU44" s="281"/>
      <c r="AV44" s="281"/>
      <c r="AW44" s="281"/>
      <c r="AX44" s="281"/>
      <c r="AY44" s="281"/>
      <c r="AZ44" s="281"/>
      <c r="BA44" s="281"/>
      <c r="BB44" s="281"/>
      <c r="BC44" s="281"/>
      <c r="BD44" s="281"/>
      <c r="BE44" s="281"/>
      <c r="BF44" s="281"/>
      <c r="BG44" s="281"/>
      <c r="BH44" s="281"/>
      <c r="BI44" s="281"/>
      <c r="BJ44" s="281"/>
      <c r="BK44" s="281"/>
      <c r="BL44" s="281"/>
      <c r="BM44" s="281"/>
      <c r="BN44" s="281"/>
      <c r="BO44" s="281"/>
      <c r="BP44" s="281"/>
      <c r="BQ44" s="281"/>
      <c r="BR44" s="281"/>
      <c r="BS44" s="281"/>
    </row>
    <row r="45" spans="1:76" x14ac:dyDescent="0.2">
      <c r="A45" s="282">
        <v>4892977.34</v>
      </c>
      <c r="B45" s="282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282"/>
      <c r="U45" s="282"/>
      <c r="V45" s="6" t="s">
        <v>51</v>
      </c>
    </row>
    <row r="46" spans="1:76" x14ac:dyDescent="0.2">
      <c r="A46" s="6"/>
    </row>
    <row r="47" spans="1:76" x14ac:dyDescent="0.2">
      <c r="A47" s="6" t="s">
        <v>56</v>
      </c>
      <c r="AV47" s="226"/>
      <c r="AW47" s="226"/>
      <c r="AX47" s="226"/>
      <c r="AY47" s="226"/>
      <c r="AZ47" s="226"/>
      <c r="BA47" s="226"/>
      <c r="BB47" s="226"/>
      <c r="BC47" s="226"/>
      <c r="BD47" s="226"/>
      <c r="BE47" s="226"/>
      <c r="BF47" s="226"/>
      <c r="BG47" s="226"/>
      <c r="BH47" s="226"/>
      <c r="BI47" s="226"/>
      <c r="BJ47" s="226"/>
      <c r="BK47" s="226"/>
      <c r="BL47" s="226"/>
      <c r="BM47" s="283" t="s">
        <v>55</v>
      </c>
      <c r="BN47" s="283"/>
      <c r="BO47" s="283"/>
      <c r="BP47" s="283"/>
      <c r="BQ47" s="283"/>
      <c r="BR47" s="283"/>
      <c r="BS47" s="283"/>
      <c r="BT47" s="283"/>
      <c r="BU47" s="283"/>
      <c r="BV47" s="283"/>
    </row>
    <row r="48" spans="1:76" x14ac:dyDescent="0.2"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</row>
  </sheetData>
  <mergeCells count="22">
    <mergeCell ref="B28:BU28"/>
    <mergeCell ref="A14:BS14"/>
    <mergeCell ref="A21:CB23"/>
    <mergeCell ref="B27:BU27"/>
    <mergeCell ref="A24:BM26"/>
    <mergeCell ref="A17:BM19"/>
    <mergeCell ref="A38:BM38"/>
    <mergeCell ref="B29:BU29"/>
    <mergeCell ref="A30:BN30"/>
    <mergeCell ref="A32:BS32"/>
    <mergeCell ref="AW36:BK36"/>
    <mergeCell ref="BL36:BW36"/>
    <mergeCell ref="A35:BM35"/>
    <mergeCell ref="A44:BS44"/>
    <mergeCell ref="A45:U45"/>
    <mergeCell ref="AV47:BL47"/>
    <mergeCell ref="BM47:BV47"/>
    <mergeCell ref="AU39:BL39"/>
    <mergeCell ref="AV42:BL42"/>
    <mergeCell ref="BM39:BR39"/>
    <mergeCell ref="BM42:BX42"/>
    <mergeCell ref="A41:BM4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2"/>
  <sheetViews>
    <sheetView view="pageBreakPreview" topLeftCell="A86" zoomScale="120" zoomScaleNormal="100" zoomScaleSheetLayoutView="120" workbookViewId="0">
      <selection activeCell="G11" sqref="G11:BH11"/>
    </sheetView>
  </sheetViews>
  <sheetFormatPr defaultColWidth="1.140625" defaultRowHeight="12.75" x14ac:dyDescent="0.2"/>
  <cols>
    <col min="1" max="74" width="1.140625" style="3"/>
    <col min="75" max="75" width="0.85546875" style="3" customWidth="1"/>
    <col min="76" max="77" width="1.140625" style="3" hidden="1" customWidth="1"/>
    <col min="78" max="78" width="0.140625" style="3" customWidth="1"/>
    <col min="79" max="80" width="1.140625" style="3" hidden="1" customWidth="1"/>
    <col min="81" max="16384" width="1.140625" style="3"/>
  </cols>
  <sheetData>
    <row r="1" spans="1:80" s="19" customFormat="1" x14ac:dyDescent="0.2">
      <c r="A1" s="225" t="s">
        <v>57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225"/>
      <c r="BF1" s="225"/>
      <c r="BG1" s="225"/>
      <c r="BH1" s="225"/>
      <c r="BI1" s="225"/>
      <c r="BJ1" s="225"/>
      <c r="BK1" s="225"/>
      <c r="BL1" s="225"/>
      <c r="BM1" s="225"/>
      <c r="BN1" s="225"/>
      <c r="BO1" s="225"/>
      <c r="BP1" s="225"/>
      <c r="BQ1" s="225"/>
      <c r="BR1" s="225"/>
      <c r="BS1" s="225"/>
      <c r="BT1" s="225"/>
      <c r="BU1" s="225"/>
      <c r="BV1" s="225"/>
      <c r="BW1" s="225"/>
      <c r="BX1" s="225"/>
      <c r="BY1" s="225"/>
      <c r="BZ1" s="225"/>
      <c r="CA1" s="225"/>
      <c r="CB1" s="225"/>
    </row>
    <row r="2" spans="1:80" x14ac:dyDescent="0.2">
      <c r="AA2" s="5" t="s">
        <v>19</v>
      </c>
      <c r="AB2" s="226" t="s">
        <v>456</v>
      </c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78" t="s">
        <v>15</v>
      </c>
      <c r="AX2" s="278"/>
      <c r="AY2" s="278"/>
      <c r="AZ2" s="279" t="s">
        <v>443</v>
      </c>
      <c r="BA2" s="279"/>
      <c r="BB2" s="279"/>
      <c r="BC2" s="6" t="s">
        <v>23</v>
      </c>
    </row>
    <row r="3" spans="1:80" s="4" customFormat="1" ht="10.5" x14ac:dyDescent="0.25">
      <c r="AB3" s="345" t="s">
        <v>58</v>
      </c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5"/>
      <c r="AT3" s="345"/>
      <c r="AU3" s="345"/>
      <c r="AV3" s="345"/>
    </row>
    <row r="5" spans="1:80" x14ac:dyDescent="0.2">
      <c r="A5" s="346" t="s">
        <v>59</v>
      </c>
      <c r="B5" s="346"/>
      <c r="C5" s="346"/>
      <c r="D5" s="346"/>
      <c r="E5" s="346"/>
      <c r="F5" s="346"/>
      <c r="G5" s="346" t="s">
        <v>60</v>
      </c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346"/>
      <c r="AL5" s="346"/>
      <c r="AM5" s="346"/>
      <c r="AN5" s="346"/>
      <c r="AO5" s="346"/>
      <c r="AP5" s="346"/>
      <c r="AQ5" s="346"/>
      <c r="AR5" s="346"/>
      <c r="AS5" s="346"/>
      <c r="AT5" s="346"/>
      <c r="AU5" s="346"/>
      <c r="AV5" s="346"/>
      <c r="AW5" s="346"/>
      <c r="AX5" s="346"/>
      <c r="AY5" s="346"/>
      <c r="AZ5" s="346"/>
      <c r="BA5" s="346"/>
      <c r="BB5" s="346"/>
      <c r="BC5" s="346"/>
      <c r="BD5" s="346"/>
      <c r="BE5" s="346"/>
      <c r="BF5" s="346"/>
      <c r="BG5" s="346"/>
      <c r="BH5" s="346"/>
      <c r="BI5" s="346" t="s">
        <v>61</v>
      </c>
      <c r="BJ5" s="346"/>
      <c r="BK5" s="346"/>
      <c r="BL5" s="346"/>
      <c r="BM5" s="346"/>
      <c r="BN5" s="346"/>
      <c r="BO5" s="346"/>
      <c r="BP5" s="346"/>
      <c r="BQ5" s="346"/>
      <c r="BR5" s="346"/>
      <c r="BS5" s="346"/>
      <c r="BT5" s="346"/>
      <c r="BU5" s="346"/>
      <c r="BV5" s="346"/>
      <c r="BW5" s="346"/>
      <c r="BX5" s="346"/>
      <c r="BY5" s="346"/>
      <c r="BZ5" s="346"/>
      <c r="CA5" s="346"/>
      <c r="CB5" s="346"/>
    </row>
    <row r="6" spans="1:80" ht="15" customHeight="1" x14ac:dyDescent="0.2">
      <c r="A6" s="340">
        <v>1</v>
      </c>
      <c r="B6" s="340"/>
      <c r="C6" s="340"/>
      <c r="D6" s="340"/>
      <c r="E6" s="340"/>
      <c r="F6" s="340"/>
      <c r="G6" s="341" t="s">
        <v>62</v>
      </c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  <c r="AL6" s="341"/>
      <c r="AM6" s="341"/>
      <c r="AN6" s="341"/>
      <c r="AO6" s="341"/>
      <c r="AP6" s="341"/>
      <c r="AQ6" s="341"/>
      <c r="AR6" s="341"/>
      <c r="AS6" s="341"/>
      <c r="AT6" s="341"/>
      <c r="AU6" s="341"/>
      <c r="AV6" s="341"/>
      <c r="AW6" s="341"/>
      <c r="AX6" s="341"/>
      <c r="AY6" s="341"/>
      <c r="AZ6" s="341"/>
      <c r="BA6" s="341"/>
      <c r="BB6" s="341"/>
      <c r="BC6" s="341"/>
      <c r="BD6" s="341"/>
      <c r="BE6" s="341"/>
      <c r="BF6" s="341"/>
      <c r="BG6" s="341"/>
      <c r="BH6" s="341"/>
      <c r="BI6" s="344">
        <f>BI8+BI12</f>
        <v>19844417.34</v>
      </c>
      <c r="BJ6" s="344"/>
      <c r="BK6" s="344"/>
      <c r="BL6" s="344"/>
      <c r="BM6" s="344"/>
      <c r="BN6" s="344"/>
      <c r="BO6" s="344"/>
      <c r="BP6" s="344"/>
      <c r="BQ6" s="344"/>
      <c r="BR6" s="344"/>
      <c r="BS6" s="344"/>
      <c r="BT6" s="344"/>
      <c r="BU6" s="344"/>
      <c r="BV6" s="344"/>
      <c r="BW6" s="344"/>
      <c r="BX6" s="344"/>
      <c r="BY6" s="344"/>
      <c r="BZ6" s="344"/>
      <c r="CA6" s="344"/>
      <c r="CB6" s="344"/>
    </row>
    <row r="7" spans="1:80" x14ac:dyDescent="0.2">
      <c r="A7" s="287"/>
      <c r="B7" s="287"/>
      <c r="C7" s="287"/>
      <c r="D7" s="287"/>
      <c r="E7" s="287"/>
      <c r="F7" s="287"/>
      <c r="G7" s="288" t="s">
        <v>63</v>
      </c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  <c r="AM7" s="288"/>
      <c r="AN7" s="288"/>
      <c r="AO7" s="288"/>
      <c r="AP7" s="288"/>
      <c r="AQ7" s="288"/>
      <c r="AR7" s="288"/>
      <c r="AS7" s="288"/>
      <c r="AT7" s="288"/>
      <c r="AU7" s="288"/>
      <c r="AV7" s="288"/>
      <c r="AW7" s="288"/>
      <c r="AX7" s="288"/>
      <c r="AY7" s="288"/>
      <c r="AZ7" s="288"/>
      <c r="BA7" s="288"/>
      <c r="BB7" s="288"/>
      <c r="BC7" s="288"/>
      <c r="BD7" s="288"/>
      <c r="BE7" s="288"/>
      <c r="BF7" s="288"/>
      <c r="BG7" s="288"/>
      <c r="BH7" s="288"/>
      <c r="BI7" s="343"/>
      <c r="BJ7" s="343"/>
      <c r="BK7" s="343"/>
      <c r="BL7" s="343"/>
      <c r="BM7" s="343"/>
      <c r="BN7" s="343"/>
      <c r="BO7" s="343"/>
      <c r="BP7" s="343"/>
      <c r="BQ7" s="343"/>
      <c r="BR7" s="343"/>
      <c r="BS7" s="343"/>
      <c r="BT7" s="343"/>
      <c r="BU7" s="343"/>
      <c r="BV7" s="343"/>
      <c r="BW7" s="343"/>
      <c r="BX7" s="343"/>
      <c r="BY7" s="343"/>
      <c r="BZ7" s="343"/>
      <c r="CA7" s="343"/>
      <c r="CB7" s="343"/>
    </row>
    <row r="8" spans="1:80" x14ac:dyDescent="0.2">
      <c r="A8" s="347" t="s">
        <v>64</v>
      </c>
      <c r="B8" s="348"/>
      <c r="C8" s="348"/>
      <c r="D8" s="348"/>
      <c r="E8" s="348"/>
      <c r="F8" s="349"/>
      <c r="G8" s="353" t="s">
        <v>372</v>
      </c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353"/>
      <c r="AE8" s="353"/>
      <c r="AF8" s="353"/>
      <c r="AG8" s="353"/>
      <c r="AH8" s="353"/>
      <c r="AI8" s="353"/>
      <c r="AJ8" s="353"/>
      <c r="AK8" s="353"/>
      <c r="AL8" s="353"/>
      <c r="AM8" s="353"/>
      <c r="AN8" s="353"/>
      <c r="AO8" s="353"/>
      <c r="AP8" s="353"/>
      <c r="AQ8" s="353"/>
      <c r="AR8" s="353"/>
      <c r="AS8" s="353"/>
      <c r="AT8" s="353"/>
      <c r="AU8" s="353"/>
      <c r="AV8" s="353"/>
      <c r="AW8" s="353"/>
      <c r="AX8" s="353"/>
      <c r="AY8" s="353"/>
      <c r="AZ8" s="353"/>
      <c r="BA8" s="353"/>
      <c r="BB8" s="353"/>
      <c r="BC8" s="353"/>
      <c r="BD8" s="353"/>
      <c r="BE8" s="353"/>
      <c r="BF8" s="353"/>
      <c r="BG8" s="353"/>
      <c r="BH8" s="353"/>
      <c r="BI8" s="354">
        <f>BI11</f>
        <v>14951440</v>
      </c>
      <c r="BJ8" s="355"/>
      <c r="BK8" s="355"/>
      <c r="BL8" s="355"/>
      <c r="BM8" s="355"/>
      <c r="BN8" s="355"/>
      <c r="BO8" s="355"/>
      <c r="BP8" s="355"/>
      <c r="BQ8" s="355"/>
      <c r="BR8" s="355"/>
      <c r="BS8" s="355"/>
      <c r="BT8" s="355"/>
      <c r="BU8" s="355"/>
      <c r="BV8" s="355"/>
      <c r="BW8" s="355"/>
      <c r="BX8" s="355"/>
      <c r="BY8" s="355"/>
      <c r="BZ8" s="355"/>
      <c r="CA8" s="355"/>
      <c r="CB8" s="356"/>
    </row>
    <row r="9" spans="1:80" x14ac:dyDescent="0.2">
      <c r="A9" s="350"/>
      <c r="B9" s="351"/>
      <c r="C9" s="351"/>
      <c r="D9" s="351"/>
      <c r="E9" s="351"/>
      <c r="F9" s="352"/>
      <c r="G9" s="359" t="s">
        <v>65</v>
      </c>
      <c r="H9" s="359"/>
      <c r="I9" s="359"/>
      <c r="J9" s="359"/>
      <c r="K9" s="359"/>
      <c r="L9" s="359"/>
      <c r="M9" s="359"/>
      <c r="N9" s="359"/>
      <c r="O9" s="359"/>
      <c r="P9" s="359"/>
      <c r="Q9" s="359"/>
      <c r="R9" s="359"/>
      <c r="S9" s="359"/>
      <c r="T9" s="359"/>
      <c r="U9" s="359"/>
      <c r="V9" s="359"/>
      <c r="W9" s="359"/>
      <c r="X9" s="359"/>
      <c r="Y9" s="359"/>
      <c r="Z9" s="359"/>
      <c r="AA9" s="359"/>
      <c r="AB9" s="359"/>
      <c r="AC9" s="359"/>
      <c r="AD9" s="359"/>
      <c r="AE9" s="359"/>
      <c r="AF9" s="359"/>
      <c r="AG9" s="359"/>
      <c r="AH9" s="359"/>
      <c r="AI9" s="359"/>
      <c r="AJ9" s="359"/>
      <c r="AK9" s="359"/>
      <c r="AL9" s="359"/>
      <c r="AM9" s="359"/>
      <c r="AN9" s="359"/>
      <c r="AO9" s="359"/>
      <c r="AP9" s="359"/>
      <c r="AQ9" s="359"/>
      <c r="AR9" s="359"/>
      <c r="AS9" s="359"/>
      <c r="AT9" s="359"/>
      <c r="AU9" s="359"/>
      <c r="AV9" s="359"/>
      <c r="AW9" s="359"/>
      <c r="AX9" s="359"/>
      <c r="AY9" s="359"/>
      <c r="AZ9" s="359"/>
      <c r="BA9" s="359"/>
      <c r="BB9" s="359"/>
      <c r="BC9" s="359"/>
      <c r="BD9" s="359"/>
      <c r="BE9" s="359"/>
      <c r="BF9" s="359"/>
      <c r="BG9" s="359"/>
      <c r="BH9" s="359"/>
      <c r="BI9" s="357"/>
      <c r="BJ9" s="284"/>
      <c r="BK9" s="284"/>
      <c r="BL9" s="284"/>
      <c r="BM9" s="284"/>
      <c r="BN9" s="284"/>
      <c r="BO9" s="284"/>
      <c r="BP9" s="284"/>
      <c r="BQ9" s="284"/>
      <c r="BR9" s="284"/>
      <c r="BS9" s="284"/>
      <c r="BT9" s="284"/>
      <c r="BU9" s="284"/>
      <c r="BV9" s="284"/>
      <c r="BW9" s="284"/>
      <c r="BX9" s="284"/>
      <c r="BY9" s="284"/>
      <c r="BZ9" s="284"/>
      <c r="CA9" s="284"/>
      <c r="CB9" s="358"/>
    </row>
    <row r="10" spans="1:80" x14ac:dyDescent="0.2">
      <c r="A10" s="287"/>
      <c r="B10" s="287"/>
      <c r="C10" s="287"/>
      <c r="D10" s="287"/>
      <c r="E10" s="287"/>
      <c r="F10" s="287"/>
      <c r="G10" s="288" t="s">
        <v>66</v>
      </c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8"/>
      <c r="AJ10" s="288"/>
      <c r="AK10" s="288"/>
      <c r="AL10" s="288"/>
      <c r="AM10" s="288"/>
      <c r="AN10" s="288"/>
      <c r="AO10" s="288"/>
      <c r="AP10" s="288"/>
      <c r="AQ10" s="288"/>
      <c r="AR10" s="288"/>
      <c r="AS10" s="288"/>
      <c r="AT10" s="288"/>
      <c r="AU10" s="288"/>
      <c r="AV10" s="288"/>
      <c r="AW10" s="288"/>
      <c r="AX10" s="288"/>
      <c r="AY10" s="288"/>
      <c r="AZ10" s="288"/>
      <c r="BA10" s="288"/>
      <c r="BB10" s="288"/>
      <c r="BC10" s="288"/>
      <c r="BD10" s="288"/>
      <c r="BE10" s="288"/>
      <c r="BF10" s="288"/>
      <c r="BG10" s="288"/>
      <c r="BH10" s="288"/>
      <c r="BI10" s="343"/>
      <c r="BJ10" s="343"/>
      <c r="BK10" s="343"/>
      <c r="BL10" s="343"/>
      <c r="BM10" s="343"/>
      <c r="BN10" s="343"/>
      <c r="BO10" s="343"/>
      <c r="BP10" s="343"/>
      <c r="BQ10" s="343"/>
      <c r="BR10" s="343"/>
      <c r="BS10" s="343"/>
      <c r="BT10" s="343"/>
      <c r="BU10" s="343"/>
      <c r="BV10" s="343"/>
      <c r="BW10" s="343"/>
      <c r="BX10" s="343"/>
      <c r="BY10" s="343"/>
      <c r="BZ10" s="343"/>
      <c r="CA10" s="343"/>
      <c r="CB10" s="343"/>
    </row>
    <row r="11" spans="1:80" ht="15" customHeight="1" x14ac:dyDescent="0.2">
      <c r="A11" s="287" t="s">
        <v>67</v>
      </c>
      <c r="B11" s="287"/>
      <c r="C11" s="287"/>
      <c r="D11" s="287"/>
      <c r="E11" s="287"/>
      <c r="F11" s="287"/>
      <c r="G11" s="288" t="s">
        <v>370</v>
      </c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88"/>
      <c r="AJ11" s="288"/>
      <c r="AK11" s="288"/>
      <c r="AL11" s="288"/>
      <c r="AM11" s="288"/>
      <c r="AN11" s="288"/>
      <c r="AO11" s="288"/>
      <c r="AP11" s="288"/>
      <c r="AQ11" s="288"/>
      <c r="AR11" s="288"/>
      <c r="AS11" s="288"/>
      <c r="AT11" s="288"/>
      <c r="AU11" s="288"/>
      <c r="AV11" s="288"/>
      <c r="AW11" s="288"/>
      <c r="AX11" s="288"/>
      <c r="AY11" s="288"/>
      <c r="AZ11" s="288"/>
      <c r="BA11" s="288"/>
      <c r="BB11" s="288"/>
      <c r="BC11" s="288"/>
      <c r="BD11" s="288"/>
      <c r="BE11" s="288"/>
      <c r="BF11" s="288"/>
      <c r="BG11" s="288"/>
      <c r="BH11" s="288"/>
      <c r="BI11" s="342">
        <v>14951440</v>
      </c>
      <c r="BJ11" s="342"/>
      <c r="BK11" s="342"/>
      <c r="BL11" s="342"/>
      <c r="BM11" s="342"/>
      <c r="BN11" s="342"/>
      <c r="BO11" s="342"/>
      <c r="BP11" s="342"/>
      <c r="BQ11" s="342"/>
      <c r="BR11" s="342"/>
      <c r="BS11" s="342"/>
      <c r="BT11" s="342"/>
      <c r="BU11" s="342"/>
      <c r="BV11" s="342"/>
      <c r="BW11" s="342"/>
      <c r="BX11" s="342"/>
      <c r="BY11" s="342"/>
      <c r="BZ11" s="342"/>
      <c r="CA11" s="342"/>
      <c r="CB11" s="342"/>
    </row>
    <row r="12" spans="1:80" ht="15" customHeight="1" x14ac:dyDescent="0.2">
      <c r="A12" s="287" t="s">
        <v>68</v>
      </c>
      <c r="B12" s="287"/>
      <c r="C12" s="287"/>
      <c r="D12" s="287"/>
      <c r="E12" s="287"/>
      <c r="F12" s="287"/>
      <c r="G12" s="288" t="s">
        <v>371</v>
      </c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Q12" s="288"/>
      <c r="AR12" s="288"/>
      <c r="AS12" s="288"/>
      <c r="AT12" s="288"/>
      <c r="AU12" s="288"/>
      <c r="AV12" s="288"/>
      <c r="AW12" s="288"/>
      <c r="AX12" s="288"/>
      <c r="AY12" s="288"/>
      <c r="AZ12" s="288"/>
      <c r="BA12" s="288"/>
      <c r="BB12" s="288"/>
      <c r="BC12" s="288"/>
      <c r="BD12" s="288"/>
      <c r="BE12" s="288"/>
      <c r="BF12" s="288"/>
      <c r="BG12" s="288"/>
      <c r="BH12" s="288"/>
      <c r="BI12" s="292">
        <v>4892977.34</v>
      </c>
      <c r="BJ12" s="292"/>
      <c r="BK12" s="292"/>
      <c r="BL12" s="292"/>
      <c r="BM12" s="292"/>
      <c r="BN12" s="292"/>
      <c r="BO12" s="292"/>
      <c r="BP12" s="292"/>
      <c r="BQ12" s="292"/>
      <c r="BR12" s="292"/>
      <c r="BS12" s="292"/>
      <c r="BT12" s="292"/>
      <c r="BU12" s="292"/>
      <c r="BV12" s="292"/>
      <c r="BW12" s="292"/>
      <c r="BX12" s="292"/>
      <c r="BY12" s="292"/>
      <c r="BZ12" s="292"/>
      <c r="CA12" s="292"/>
      <c r="CB12" s="292"/>
    </row>
    <row r="13" spans="1:80" x14ac:dyDescent="0.2">
      <c r="A13" s="287"/>
      <c r="B13" s="287"/>
      <c r="C13" s="287"/>
      <c r="D13" s="287"/>
      <c r="E13" s="287"/>
      <c r="F13" s="287"/>
      <c r="G13" s="288" t="s">
        <v>66</v>
      </c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88"/>
      <c r="AI13" s="288"/>
      <c r="AJ13" s="288"/>
      <c r="AK13" s="288"/>
      <c r="AL13" s="288"/>
      <c r="AM13" s="288"/>
      <c r="AN13" s="288"/>
      <c r="AO13" s="288"/>
      <c r="AP13" s="288"/>
      <c r="AQ13" s="288"/>
      <c r="AR13" s="288"/>
      <c r="AS13" s="288"/>
      <c r="AT13" s="288"/>
      <c r="AU13" s="288"/>
      <c r="AV13" s="288"/>
      <c r="AW13" s="288"/>
      <c r="AX13" s="288"/>
      <c r="AY13" s="288"/>
      <c r="AZ13" s="288"/>
      <c r="BA13" s="288"/>
      <c r="BB13" s="288"/>
      <c r="BC13" s="288"/>
      <c r="BD13" s="288"/>
      <c r="BE13" s="288"/>
      <c r="BF13" s="288"/>
      <c r="BG13" s="288"/>
      <c r="BH13" s="288"/>
      <c r="BI13" s="289"/>
      <c r="BJ13" s="289"/>
      <c r="BK13" s="289"/>
      <c r="BL13" s="289"/>
      <c r="BM13" s="289"/>
      <c r="BN13" s="289"/>
      <c r="BO13" s="289"/>
      <c r="BP13" s="289"/>
      <c r="BQ13" s="289"/>
      <c r="BR13" s="289"/>
      <c r="BS13" s="289"/>
      <c r="BT13" s="289"/>
      <c r="BU13" s="289"/>
      <c r="BV13" s="289"/>
      <c r="BW13" s="289"/>
      <c r="BX13" s="289"/>
      <c r="BY13" s="289"/>
      <c r="BZ13" s="289"/>
      <c r="CA13" s="289"/>
      <c r="CB13" s="289"/>
    </row>
    <row r="14" spans="1:80" ht="15" customHeight="1" x14ac:dyDescent="0.2">
      <c r="A14" s="287" t="s">
        <v>69</v>
      </c>
      <c r="B14" s="287"/>
      <c r="C14" s="287"/>
      <c r="D14" s="287"/>
      <c r="E14" s="287"/>
      <c r="F14" s="287"/>
      <c r="G14" s="288" t="s">
        <v>70</v>
      </c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288"/>
      <c r="AK14" s="288"/>
      <c r="AL14" s="288"/>
      <c r="AM14" s="288"/>
      <c r="AN14" s="288"/>
      <c r="AO14" s="288"/>
      <c r="AP14" s="288"/>
      <c r="AQ14" s="288"/>
      <c r="AR14" s="288"/>
      <c r="AS14" s="288"/>
      <c r="AT14" s="288"/>
      <c r="AU14" s="288"/>
      <c r="AV14" s="288"/>
      <c r="AW14" s="288"/>
      <c r="AX14" s="288"/>
      <c r="AY14" s="288"/>
      <c r="AZ14" s="288"/>
      <c r="BA14" s="288"/>
      <c r="BB14" s="288"/>
      <c r="BC14" s="288"/>
      <c r="BD14" s="288"/>
      <c r="BE14" s="288"/>
      <c r="BF14" s="288"/>
      <c r="BG14" s="288"/>
      <c r="BH14" s="288"/>
      <c r="BI14" s="289"/>
      <c r="BJ14" s="289"/>
      <c r="BK14" s="289"/>
      <c r="BL14" s="289"/>
      <c r="BM14" s="289"/>
      <c r="BN14" s="289"/>
      <c r="BO14" s="289"/>
      <c r="BP14" s="289"/>
      <c r="BQ14" s="289"/>
      <c r="BR14" s="289"/>
      <c r="BS14" s="289"/>
      <c r="BT14" s="289"/>
      <c r="BU14" s="289"/>
      <c r="BV14" s="289"/>
      <c r="BW14" s="289"/>
      <c r="BX14" s="289"/>
      <c r="BY14" s="289"/>
      <c r="BZ14" s="289"/>
      <c r="CA14" s="289"/>
      <c r="CB14" s="289"/>
    </row>
    <row r="15" spans="1:80" ht="15" customHeight="1" x14ac:dyDescent="0.2">
      <c r="A15" s="287" t="s">
        <v>71</v>
      </c>
      <c r="B15" s="287"/>
      <c r="C15" s="287"/>
      <c r="D15" s="287"/>
      <c r="E15" s="287"/>
      <c r="F15" s="287"/>
      <c r="G15" s="288" t="s">
        <v>72</v>
      </c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  <c r="AU15" s="288"/>
      <c r="AV15" s="288"/>
      <c r="AW15" s="288"/>
      <c r="AX15" s="288"/>
      <c r="AY15" s="288"/>
      <c r="AZ15" s="288"/>
      <c r="BA15" s="288"/>
      <c r="BB15" s="288"/>
      <c r="BC15" s="288"/>
      <c r="BD15" s="288"/>
      <c r="BE15" s="288"/>
      <c r="BF15" s="288"/>
      <c r="BG15" s="288"/>
      <c r="BH15" s="288"/>
      <c r="BI15" s="289"/>
      <c r="BJ15" s="289"/>
      <c r="BK15" s="289"/>
      <c r="BL15" s="289"/>
      <c r="BM15" s="289"/>
      <c r="BN15" s="289"/>
      <c r="BO15" s="289"/>
      <c r="BP15" s="289"/>
      <c r="BQ15" s="289"/>
      <c r="BR15" s="289"/>
      <c r="BS15" s="289"/>
      <c r="BT15" s="289"/>
      <c r="BU15" s="289"/>
      <c r="BV15" s="289"/>
      <c r="BW15" s="289"/>
      <c r="BX15" s="289"/>
      <c r="BY15" s="289"/>
      <c r="BZ15" s="289"/>
      <c r="CA15" s="289"/>
      <c r="CB15" s="289"/>
    </row>
    <row r="16" spans="1:80" ht="15" customHeight="1" x14ac:dyDescent="0.2">
      <c r="A16" s="340" t="s">
        <v>73</v>
      </c>
      <c r="B16" s="340"/>
      <c r="C16" s="340"/>
      <c r="D16" s="340"/>
      <c r="E16" s="340"/>
      <c r="F16" s="340"/>
      <c r="G16" s="341" t="s">
        <v>74</v>
      </c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  <c r="AR16" s="341"/>
      <c r="AS16" s="341"/>
      <c r="AT16" s="341"/>
      <c r="AU16" s="341"/>
      <c r="AV16" s="341"/>
      <c r="AW16" s="341"/>
      <c r="AX16" s="341"/>
      <c r="AY16" s="341"/>
      <c r="AZ16" s="341"/>
      <c r="BA16" s="341"/>
      <c r="BB16" s="341"/>
      <c r="BC16" s="341"/>
      <c r="BD16" s="341"/>
      <c r="BE16" s="341"/>
      <c r="BF16" s="341"/>
      <c r="BG16" s="341"/>
      <c r="BH16" s="341"/>
      <c r="BI16" s="331">
        <f>BI18</f>
        <v>1081249.02</v>
      </c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</row>
    <row r="17" spans="1:80" x14ac:dyDescent="0.2">
      <c r="A17" s="287"/>
      <c r="B17" s="287"/>
      <c r="C17" s="287"/>
      <c r="D17" s="287"/>
      <c r="E17" s="287"/>
      <c r="F17" s="287"/>
      <c r="G17" s="288" t="s">
        <v>63</v>
      </c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28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  <c r="AJ17" s="288"/>
      <c r="AK17" s="288"/>
      <c r="AL17" s="288"/>
      <c r="AM17" s="288"/>
      <c r="AN17" s="288"/>
      <c r="AO17" s="288"/>
      <c r="AP17" s="288"/>
      <c r="AQ17" s="288"/>
      <c r="AR17" s="288"/>
      <c r="AS17" s="288"/>
      <c r="AT17" s="288"/>
      <c r="AU17" s="288"/>
      <c r="AV17" s="288"/>
      <c r="AW17" s="288"/>
      <c r="AX17" s="288"/>
      <c r="AY17" s="288"/>
      <c r="AZ17" s="288"/>
      <c r="BA17" s="288"/>
      <c r="BB17" s="288"/>
      <c r="BC17" s="288"/>
      <c r="BD17" s="288"/>
      <c r="BE17" s="288"/>
      <c r="BF17" s="288"/>
      <c r="BG17" s="288"/>
      <c r="BH17" s="288"/>
      <c r="BI17" s="289"/>
      <c r="BJ17" s="289"/>
      <c r="BK17" s="289"/>
      <c r="BL17" s="289"/>
      <c r="BM17" s="289"/>
      <c r="BN17" s="289"/>
      <c r="BO17" s="289"/>
      <c r="BP17" s="289"/>
      <c r="BQ17" s="289"/>
      <c r="BR17" s="289"/>
      <c r="BS17" s="289"/>
      <c r="BT17" s="289"/>
      <c r="BU17" s="289"/>
      <c r="BV17" s="289"/>
      <c r="BW17" s="289"/>
      <c r="BX17" s="289"/>
      <c r="BY17" s="289"/>
      <c r="BZ17" s="289"/>
      <c r="CA17" s="289"/>
      <c r="CB17" s="289"/>
    </row>
    <row r="18" spans="1:80" s="101" customFormat="1" ht="15" customHeight="1" x14ac:dyDescent="0.2">
      <c r="A18" s="290" t="s">
        <v>75</v>
      </c>
      <c r="B18" s="290"/>
      <c r="C18" s="290"/>
      <c r="D18" s="290"/>
      <c r="E18" s="290"/>
      <c r="F18" s="290"/>
      <c r="G18" s="291" t="s">
        <v>76</v>
      </c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339">
        <f>BI20+BI26</f>
        <v>1081249.02</v>
      </c>
      <c r="BJ18" s="339"/>
      <c r="BK18" s="339"/>
      <c r="BL18" s="339"/>
      <c r="BM18" s="339"/>
      <c r="BN18" s="339"/>
      <c r="BO18" s="339"/>
      <c r="BP18" s="339"/>
      <c r="BQ18" s="339"/>
      <c r="BR18" s="339"/>
      <c r="BS18" s="339"/>
      <c r="BT18" s="339"/>
      <c r="BU18" s="339"/>
      <c r="BV18" s="339"/>
      <c r="BW18" s="339"/>
      <c r="BX18" s="339"/>
      <c r="BY18" s="339"/>
      <c r="BZ18" s="339"/>
      <c r="CA18" s="339"/>
      <c r="CB18" s="339"/>
    </row>
    <row r="19" spans="1:80" x14ac:dyDescent="0.2">
      <c r="A19" s="287"/>
      <c r="B19" s="287"/>
      <c r="C19" s="287"/>
      <c r="D19" s="287"/>
      <c r="E19" s="287"/>
      <c r="F19" s="287"/>
      <c r="G19" s="288" t="s">
        <v>66</v>
      </c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8"/>
      <c r="AY19" s="288"/>
      <c r="AZ19" s="288"/>
      <c r="BA19" s="288"/>
      <c r="BB19" s="288"/>
      <c r="BC19" s="288"/>
      <c r="BD19" s="288"/>
      <c r="BE19" s="288"/>
      <c r="BF19" s="288"/>
      <c r="BG19" s="288"/>
      <c r="BH19" s="288"/>
      <c r="BI19" s="289"/>
      <c r="BJ19" s="289"/>
      <c r="BK19" s="289"/>
      <c r="BL19" s="289"/>
      <c r="BM19" s="289"/>
      <c r="BN19" s="289"/>
      <c r="BO19" s="289"/>
      <c r="BP19" s="289"/>
      <c r="BQ19" s="289"/>
      <c r="BR19" s="289"/>
      <c r="BS19" s="289"/>
      <c r="BT19" s="289"/>
      <c r="BU19" s="289"/>
      <c r="BV19" s="289"/>
      <c r="BW19" s="289"/>
      <c r="BX19" s="289"/>
      <c r="BY19" s="289"/>
      <c r="BZ19" s="289"/>
      <c r="CA19" s="289"/>
      <c r="CB19" s="289"/>
    </row>
    <row r="20" spans="1:80" s="150" customFormat="1" ht="15" customHeight="1" x14ac:dyDescent="0.2">
      <c r="A20" s="290" t="s">
        <v>77</v>
      </c>
      <c r="B20" s="290"/>
      <c r="C20" s="290"/>
      <c r="D20" s="290"/>
      <c r="E20" s="290"/>
      <c r="F20" s="290"/>
      <c r="G20" s="291" t="s">
        <v>78</v>
      </c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89">
        <v>928262.14</v>
      </c>
      <c r="BJ20" s="289"/>
      <c r="BK20" s="289"/>
      <c r="BL20" s="289"/>
      <c r="BM20" s="289"/>
      <c r="BN20" s="289"/>
      <c r="BO20" s="289"/>
      <c r="BP20" s="289"/>
      <c r="BQ20" s="289"/>
      <c r="BR20" s="289"/>
      <c r="BS20" s="289"/>
      <c r="BT20" s="289"/>
      <c r="BU20" s="289"/>
      <c r="BV20" s="289"/>
      <c r="BW20" s="289"/>
      <c r="BX20" s="289"/>
      <c r="BY20" s="289"/>
      <c r="BZ20" s="289"/>
      <c r="CA20" s="289"/>
      <c r="CB20" s="289"/>
    </row>
    <row r="21" spans="1:80" s="150" customFormat="1" x14ac:dyDescent="0.2">
      <c r="A21" s="293" t="s">
        <v>79</v>
      </c>
      <c r="B21" s="294"/>
      <c r="C21" s="294"/>
      <c r="D21" s="294"/>
      <c r="E21" s="294"/>
      <c r="F21" s="295"/>
      <c r="G21" s="302" t="s">
        <v>80</v>
      </c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2"/>
      <c r="AJ21" s="302"/>
      <c r="AK21" s="302"/>
      <c r="AL21" s="302"/>
      <c r="AM21" s="302"/>
      <c r="AN21" s="302"/>
      <c r="AO21" s="302"/>
      <c r="AP21" s="302"/>
      <c r="AQ21" s="302"/>
      <c r="AR21" s="302"/>
      <c r="AS21" s="302"/>
      <c r="AT21" s="302"/>
      <c r="AU21" s="302"/>
      <c r="AV21" s="302"/>
      <c r="AW21" s="302"/>
      <c r="AX21" s="302"/>
      <c r="AY21" s="302"/>
      <c r="AZ21" s="302"/>
      <c r="BA21" s="302"/>
      <c r="BB21" s="302"/>
      <c r="BC21" s="302"/>
      <c r="BD21" s="302"/>
      <c r="BE21" s="302"/>
      <c r="BF21" s="302"/>
      <c r="BG21" s="302"/>
      <c r="BH21" s="302"/>
      <c r="BI21" s="323"/>
      <c r="BJ21" s="324"/>
      <c r="BK21" s="324"/>
      <c r="BL21" s="324"/>
      <c r="BM21" s="324"/>
      <c r="BN21" s="324"/>
      <c r="BO21" s="324"/>
      <c r="BP21" s="324"/>
      <c r="BQ21" s="324"/>
      <c r="BR21" s="324"/>
      <c r="BS21" s="324"/>
      <c r="BT21" s="324"/>
      <c r="BU21" s="324"/>
      <c r="BV21" s="324"/>
      <c r="BW21" s="324"/>
      <c r="BX21" s="324"/>
      <c r="BY21" s="324"/>
      <c r="BZ21" s="324"/>
      <c r="CA21" s="324"/>
      <c r="CB21" s="325"/>
    </row>
    <row r="22" spans="1:80" s="150" customFormat="1" x14ac:dyDescent="0.2">
      <c r="A22" s="299"/>
      <c r="B22" s="300"/>
      <c r="C22" s="300"/>
      <c r="D22" s="300"/>
      <c r="E22" s="300"/>
      <c r="F22" s="301"/>
      <c r="G22" s="315" t="s">
        <v>81</v>
      </c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5"/>
      <c r="BB22" s="315"/>
      <c r="BC22" s="315"/>
      <c r="BD22" s="315"/>
      <c r="BE22" s="315"/>
      <c r="BF22" s="315"/>
      <c r="BG22" s="315"/>
      <c r="BH22" s="315"/>
      <c r="BI22" s="326"/>
      <c r="BJ22" s="327"/>
      <c r="BK22" s="327"/>
      <c r="BL22" s="327"/>
      <c r="BM22" s="327"/>
      <c r="BN22" s="327"/>
      <c r="BO22" s="327"/>
      <c r="BP22" s="327"/>
      <c r="BQ22" s="327"/>
      <c r="BR22" s="327"/>
      <c r="BS22" s="327"/>
      <c r="BT22" s="327"/>
      <c r="BU22" s="327"/>
      <c r="BV22" s="327"/>
      <c r="BW22" s="327"/>
      <c r="BX22" s="327"/>
      <c r="BY22" s="327"/>
      <c r="BZ22" s="327"/>
      <c r="CA22" s="327"/>
      <c r="CB22" s="328"/>
    </row>
    <row r="23" spans="1:80" s="150" customFormat="1" ht="15" customHeight="1" x14ac:dyDescent="0.2">
      <c r="A23" s="290" t="s">
        <v>82</v>
      </c>
      <c r="B23" s="290"/>
      <c r="C23" s="290"/>
      <c r="D23" s="290"/>
      <c r="E23" s="290"/>
      <c r="F23" s="290"/>
      <c r="G23" s="291" t="s">
        <v>83</v>
      </c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89"/>
      <c r="BJ23" s="289"/>
      <c r="BK23" s="289"/>
      <c r="BL23" s="289"/>
      <c r="BM23" s="289"/>
      <c r="BN23" s="289"/>
      <c r="BO23" s="289"/>
      <c r="BP23" s="289"/>
      <c r="BQ23" s="289"/>
      <c r="BR23" s="289"/>
      <c r="BS23" s="289"/>
      <c r="BT23" s="289"/>
      <c r="BU23" s="289"/>
      <c r="BV23" s="289"/>
      <c r="BW23" s="289"/>
      <c r="BX23" s="289"/>
      <c r="BY23" s="289"/>
      <c r="BZ23" s="289"/>
      <c r="CA23" s="289"/>
      <c r="CB23" s="289"/>
    </row>
    <row r="24" spans="1:80" s="150" customFormat="1" x14ac:dyDescent="0.2">
      <c r="A24" s="293" t="s">
        <v>84</v>
      </c>
      <c r="B24" s="294"/>
      <c r="C24" s="294"/>
      <c r="D24" s="294"/>
      <c r="E24" s="294"/>
      <c r="F24" s="295"/>
      <c r="G24" s="302" t="s">
        <v>85</v>
      </c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2"/>
      <c r="BB24" s="302"/>
      <c r="BC24" s="302"/>
      <c r="BD24" s="302"/>
      <c r="BE24" s="302"/>
      <c r="BF24" s="302"/>
      <c r="BG24" s="302"/>
      <c r="BH24" s="302"/>
      <c r="BI24" s="333"/>
      <c r="BJ24" s="334"/>
      <c r="BK24" s="334"/>
      <c r="BL24" s="334"/>
      <c r="BM24" s="334"/>
      <c r="BN24" s="334"/>
      <c r="BO24" s="334"/>
      <c r="BP24" s="334"/>
      <c r="BQ24" s="334"/>
      <c r="BR24" s="334"/>
      <c r="BS24" s="334"/>
      <c r="BT24" s="334"/>
      <c r="BU24" s="334"/>
      <c r="BV24" s="334"/>
      <c r="BW24" s="334"/>
      <c r="BX24" s="334"/>
      <c r="BY24" s="334"/>
      <c r="BZ24" s="334"/>
      <c r="CA24" s="334"/>
      <c r="CB24" s="335"/>
    </row>
    <row r="25" spans="1:80" s="150" customFormat="1" x14ac:dyDescent="0.2">
      <c r="A25" s="299"/>
      <c r="B25" s="300"/>
      <c r="C25" s="300"/>
      <c r="D25" s="300"/>
      <c r="E25" s="300"/>
      <c r="F25" s="301"/>
      <c r="G25" s="315" t="s">
        <v>356</v>
      </c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  <c r="BB25" s="315"/>
      <c r="BC25" s="315"/>
      <c r="BD25" s="315"/>
      <c r="BE25" s="315"/>
      <c r="BF25" s="315"/>
      <c r="BG25" s="315"/>
      <c r="BH25" s="315"/>
      <c r="BI25" s="336"/>
      <c r="BJ25" s="337"/>
      <c r="BK25" s="337"/>
      <c r="BL25" s="337"/>
      <c r="BM25" s="337"/>
      <c r="BN25" s="337"/>
      <c r="BO25" s="337"/>
      <c r="BP25" s="337"/>
      <c r="BQ25" s="337"/>
      <c r="BR25" s="337"/>
      <c r="BS25" s="337"/>
      <c r="BT25" s="337"/>
      <c r="BU25" s="337"/>
      <c r="BV25" s="337"/>
      <c r="BW25" s="337"/>
      <c r="BX25" s="337"/>
      <c r="BY25" s="337"/>
      <c r="BZ25" s="337"/>
      <c r="CA25" s="337"/>
      <c r="CB25" s="338"/>
    </row>
    <row r="26" spans="1:80" s="150" customFormat="1" x14ac:dyDescent="0.2">
      <c r="A26" s="293" t="s">
        <v>86</v>
      </c>
      <c r="B26" s="294"/>
      <c r="C26" s="294"/>
      <c r="D26" s="294"/>
      <c r="E26" s="294"/>
      <c r="F26" s="295"/>
      <c r="G26" s="302" t="s">
        <v>87</v>
      </c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302"/>
      <c r="AO26" s="302"/>
      <c r="AP26" s="302"/>
      <c r="AQ26" s="302"/>
      <c r="AR26" s="302"/>
      <c r="AS26" s="302"/>
      <c r="AT26" s="302"/>
      <c r="AU26" s="302"/>
      <c r="AV26" s="302"/>
      <c r="AW26" s="302"/>
      <c r="AX26" s="302"/>
      <c r="AY26" s="302"/>
      <c r="AZ26" s="302"/>
      <c r="BA26" s="302"/>
      <c r="BB26" s="302"/>
      <c r="BC26" s="302"/>
      <c r="BD26" s="302"/>
      <c r="BE26" s="302"/>
      <c r="BF26" s="302"/>
      <c r="BG26" s="302"/>
      <c r="BH26" s="302"/>
      <c r="BI26" s="333">
        <f>BI29+BI31</f>
        <v>152986.88</v>
      </c>
      <c r="BJ26" s="334"/>
      <c r="BK26" s="334"/>
      <c r="BL26" s="334"/>
      <c r="BM26" s="334"/>
      <c r="BN26" s="334"/>
      <c r="BO26" s="334"/>
      <c r="BP26" s="334"/>
      <c r="BQ26" s="334"/>
      <c r="BR26" s="334"/>
      <c r="BS26" s="334"/>
      <c r="BT26" s="334"/>
      <c r="BU26" s="334"/>
      <c r="BV26" s="334"/>
      <c r="BW26" s="334"/>
      <c r="BX26" s="334"/>
      <c r="BY26" s="334"/>
      <c r="BZ26" s="334"/>
      <c r="CA26" s="334"/>
      <c r="CB26" s="335"/>
    </row>
    <row r="27" spans="1:80" s="150" customFormat="1" x14ac:dyDescent="0.2">
      <c r="A27" s="299"/>
      <c r="B27" s="300"/>
      <c r="C27" s="300"/>
      <c r="D27" s="300"/>
      <c r="E27" s="300"/>
      <c r="F27" s="301"/>
      <c r="G27" s="315" t="s">
        <v>355</v>
      </c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5"/>
      <c r="BE27" s="315"/>
      <c r="BF27" s="315"/>
      <c r="BG27" s="315"/>
      <c r="BH27" s="315"/>
      <c r="BI27" s="336"/>
      <c r="BJ27" s="337"/>
      <c r="BK27" s="337"/>
      <c r="BL27" s="337"/>
      <c r="BM27" s="337"/>
      <c r="BN27" s="337"/>
      <c r="BO27" s="337"/>
      <c r="BP27" s="337"/>
      <c r="BQ27" s="337"/>
      <c r="BR27" s="337"/>
      <c r="BS27" s="337"/>
      <c r="BT27" s="337"/>
      <c r="BU27" s="337"/>
      <c r="BV27" s="337"/>
      <c r="BW27" s="337"/>
      <c r="BX27" s="337"/>
      <c r="BY27" s="337"/>
      <c r="BZ27" s="337"/>
      <c r="CA27" s="337"/>
      <c r="CB27" s="338"/>
    </row>
    <row r="28" spans="1:80" s="150" customFormat="1" x14ac:dyDescent="0.2">
      <c r="A28" s="290"/>
      <c r="B28" s="290"/>
      <c r="C28" s="290"/>
      <c r="D28" s="290"/>
      <c r="E28" s="290"/>
      <c r="F28" s="290"/>
      <c r="G28" s="291" t="s">
        <v>66</v>
      </c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89"/>
      <c r="BJ28" s="289"/>
      <c r="BK28" s="289"/>
      <c r="BL28" s="289"/>
      <c r="BM28" s="289"/>
      <c r="BN28" s="289"/>
      <c r="BO28" s="289"/>
      <c r="BP28" s="289"/>
      <c r="BQ28" s="289"/>
      <c r="BR28" s="289"/>
      <c r="BS28" s="289"/>
      <c r="BT28" s="289"/>
      <c r="BU28" s="289"/>
      <c r="BV28" s="289"/>
      <c r="BW28" s="289"/>
      <c r="BX28" s="289"/>
      <c r="BY28" s="289"/>
      <c r="BZ28" s="289"/>
      <c r="CA28" s="289"/>
      <c r="CB28" s="289"/>
    </row>
    <row r="29" spans="1:80" s="150" customFormat="1" ht="15" customHeight="1" x14ac:dyDescent="0.2">
      <c r="A29" s="290" t="s">
        <v>88</v>
      </c>
      <c r="B29" s="290"/>
      <c r="C29" s="290"/>
      <c r="D29" s="290"/>
      <c r="E29" s="290"/>
      <c r="F29" s="290"/>
      <c r="G29" s="291" t="s">
        <v>89</v>
      </c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89">
        <v>10673.82</v>
      </c>
      <c r="BJ29" s="289"/>
      <c r="BK29" s="289"/>
      <c r="BL29" s="289"/>
      <c r="BM29" s="289"/>
      <c r="BN29" s="289"/>
      <c r="BO29" s="289"/>
      <c r="BP29" s="289"/>
      <c r="BQ29" s="289"/>
      <c r="BR29" s="289"/>
      <c r="BS29" s="289"/>
      <c r="BT29" s="289"/>
      <c r="BU29" s="289"/>
      <c r="BV29" s="289"/>
      <c r="BW29" s="289"/>
      <c r="BX29" s="289"/>
      <c r="BY29" s="289"/>
      <c r="BZ29" s="289"/>
      <c r="CA29" s="289"/>
      <c r="CB29" s="289"/>
    </row>
    <row r="30" spans="1:80" s="150" customFormat="1" ht="15" customHeight="1" x14ac:dyDescent="0.2">
      <c r="A30" s="290" t="s">
        <v>90</v>
      </c>
      <c r="B30" s="290"/>
      <c r="C30" s="290"/>
      <c r="D30" s="290"/>
      <c r="E30" s="290"/>
      <c r="F30" s="290"/>
      <c r="G30" s="291" t="s">
        <v>91</v>
      </c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89"/>
      <c r="BJ30" s="289"/>
      <c r="BK30" s="289"/>
      <c r="BL30" s="289"/>
      <c r="BM30" s="289"/>
      <c r="BN30" s="289"/>
      <c r="BO30" s="289"/>
      <c r="BP30" s="289"/>
      <c r="BQ30" s="289"/>
      <c r="BR30" s="289"/>
      <c r="BS30" s="289"/>
      <c r="BT30" s="289"/>
      <c r="BU30" s="289"/>
      <c r="BV30" s="289"/>
      <c r="BW30" s="289"/>
      <c r="BX30" s="289"/>
      <c r="BY30" s="289"/>
      <c r="BZ30" s="289"/>
      <c r="CA30" s="289"/>
      <c r="CB30" s="289"/>
    </row>
    <row r="31" spans="1:80" s="150" customFormat="1" ht="15" customHeight="1" x14ac:dyDescent="0.2">
      <c r="A31" s="290" t="s">
        <v>92</v>
      </c>
      <c r="B31" s="290"/>
      <c r="C31" s="290"/>
      <c r="D31" s="290"/>
      <c r="E31" s="290"/>
      <c r="F31" s="290"/>
      <c r="G31" s="291" t="s">
        <v>93</v>
      </c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89">
        <v>142313.06</v>
      </c>
      <c r="BJ31" s="289"/>
      <c r="BK31" s="289"/>
      <c r="BL31" s="289"/>
      <c r="BM31" s="289"/>
      <c r="BN31" s="289"/>
      <c r="BO31" s="289"/>
      <c r="BP31" s="289"/>
      <c r="BQ31" s="289"/>
      <c r="BR31" s="289"/>
      <c r="BS31" s="289"/>
      <c r="BT31" s="289"/>
      <c r="BU31" s="289"/>
      <c r="BV31" s="289"/>
      <c r="BW31" s="289"/>
      <c r="BX31" s="289"/>
      <c r="BY31" s="289"/>
      <c r="BZ31" s="289"/>
      <c r="CA31" s="289"/>
      <c r="CB31" s="289"/>
    </row>
    <row r="32" spans="1:80" s="150" customFormat="1" ht="15" customHeight="1" x14ac:dyDescent="0.2">
      <c r="A32" s="290" t="s">
        <v>94</v>
      </c>
      <c r="B32" s="290"/>
      <c r="C32" s="290"/>
      <c r="D32" s="290"/>
      <c r="E32" s="290"/>
      <c r="F32" s="290"/>
      <c r="G32" s="291" t="s">
        <v>95</v>
      </c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89"/>
      <c r="BJ32" s="289"/>
      <c r="BK32" s="289"/>
      <c r="BL32" s="289"/>
      <c r="BM32" s="289"/>
      <c r="BN32" s="289"/>
      <c r="BO32" s="289"/>
      <c r="BP32" s="289"/>
      <c r="BQ32" s="289"/>
      <c r="BR32" s="289"/>
      <c r="BS32" s="289"/>
      <c r="BT32" s="289"/>
      <c r="BU32" s="289"/>
      <c r="BV32" s="289"/>
      <c r="BW32" s="289"/>
      <c r="BX32" s="289"/>
      <c r="BY32" s="289"/>
      <c r="BZ32" s="289"/>
      <c r="CA32" s="289"/>
      <c r="CB32" s="289"/>
    </row>
    <row r="33" spans="1:80" s="150" customFormat="1" ht="15" customHeight="1" x14ac:dyDescent="0.2">
      <c r="A33" s="290" t="s">
        <v>96</v>
      </c>
      <c r="B33" s="290"/>
      <c r="C33" s="290"/>
      <c r="D33" s="290"/>
      <c r="E33" s="290"/>
      <c r="F33" s="290"/>
      <c r="G33" s="291" t="s">
        <v>97</v>
      </c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89"/>
      <c r="BJ33" s="289"/>
      <c r="BK33" s="289"/>
      <c r="BL33" s="289"/>
      <c r="BM33" s="289"/>
      <c r="BN33" s="289"/>
      <c r="BO33" s="289"/>
      <c r="BP33" s="289"/>
      <c r="BQ33" s="289"/>
      <c r="BR33" s="289"/>
      <c r="BS33" s="289"/>
      <c r="BT33" s="289"/>
      <c r="BU33" s="289"/>
      <c r="BV33" s="289"/>
      <c r="BW33" s="289"/>
      <c r="BX33" s="289"/>
      <c r="BY33" s="289"/>
      <c r="BZ33" s="289"/>
      <c r="CA33" s="289"/>
      <c r="CB33" s="289"/>
    </row>
    <row r="34" spans="1:80" s="150" customFormat="1" ht="15" customHeight="1" x14ac:dyDescent="0.2">
      <c r="A34" s="290" t="s">
        <v>98</v>
      </c>
      <c r="B34" s="290"/>
      <c r="C34" s="290"/>
      <c r="D34" s="290"/>
      <c r="E34" s="290"/>
      <c r="F34" s="290"/>
      <c r="G34" s="291" t="s">
        <v>99</v>
      </c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89"/>
      <c r="BJ34" s="289"/>
      <c r="BK34" s="289"/>
      <c r="BL34" s="289"/>
      <c r="BM34" s="289"/>
      <c r="BN34" s="289"/>
      <c r="BO34" s="289"/>
      <c r="BP34" s="289"/>
      <c r="BQ34" s="289"/>
      <c r="BR34" s="289"/>
      <c r="BS34" s="289"/>
      <c r="BT34" s="289"/>
      <c r="BU34" s="289"/>
      <c r="BV34" s="289"/>
      <c r="BW34" s="289"/>
      <c r="BX34" s="289"/>
      <c r="BY34" s="289"/>
      <c r="BZ34" s="289"/>
      <c r="CA34" s="289"/>
      <c r="CB34" s="289"/>
    </row>
    <row r="35" spans="1:80" s="150" customFormat="1" ht="15" customHeight="1" x14ac:dyDescent="0.2">
      <c r="A35" s="290" t="s">
        <v>100</v>
      </c>
      <c r="B35" s="290"/>
      <c r="C35" s="290"/>
      <c r="D35" s="290"/>
      <c r="E35" s="290"/>
      <c r="F35" s="290"/>
      <c r="G35" s="291" t="s">
        <v>101</v>
      </c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89"/>
      <c r="BJ35" s="289"/>
      <c r="BK35" s="289"/>
      <c r="BL35" s="289"/>
      <c r="BM35" s="289"/>
      <c r="BN35" s="289"/>
      <c r="BO35" s="289"/>
      <c r="BP35" s="289"/>
      <c r="BQ35" s="289"/>
      <c r="BR35" s="289"/>
      <c r="BS35" s="289"/>
      <c r="BT35" s="289"/>
      <c r="BU35" s="289"/>
      <c r="BV35" s="289"/>
      <c r="BW35" s="289"/>
      <c r="BX35" s="289"/>
      <c r="BY35" s="289"/>
      <c r="BZ35" s="289"/>
      <c r="CA35" s="289"/>
      <c r="CB35" s="289"/>
    </row>
    <row r="36" spans="1:80" s="150" customFormat="1" ht="15" customHeight="1" x14ac:dyDescent="0.2">
      <c r="A36" s="290" t="s">
        <v>102</v>
      </c>
      <c r="B36" s="290"/>
      <c r="C36" s="290"/>
      <c r="D36" s="290"/>
      <c r="E36" s="290"/>
      <c r="F36" s="290"/>
      <c r="G36" s="291" t="s">
        <v>103</v>
      </c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89"/>
      <c r="BJ36" s="289"/>
      <c r="BK36" s="289"/>
      <c r="BL36" s="289"/>
      <c r="BM36" s="289"/>
      <c r="BN36" s="289"/>
      <c r="BO36" s="289"/>
      <c r="BP36" s="289"/>
      <c r="BQ36" s="289"/>
      <c r="BR36" s="289"/>
      <c r="BS36" s="289"/>
      <c r="BT36" s="289"/>
      <c r="BU36" s="289"/>
      <c r="BV36" s="289"/>
      <c r="BW36" s="289"/>
      <c r="BX36" s="289"/>
      <c r="BY36" s="289"/>
      <c r="BZ36" s="289"/>
      <c r="CA36" s="289"/>
      <c r="CB36" s="289"/>
    </row>
    <row r="37" spans="1:80" s="150" customFormat="1" ht="15" customHeight="1" x14ac:dyDescent="0.2">
      <c r="A37" s="290" t="s">
        <v>104</v>
      </c>
      <c r="B37" s="290"/>
      <c r="C37" s="290"/>
      <c r="D37" s="290"/>
      <c r="E37" s="290"/>
      <c r="F37" s="290"/>
      <c r="G37" s="291" t="s">
        <v>105</v>
      </c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89"/>
      <c r="BJ37" s="289"/>
      <c r="BK37" s="289"/>
      <c r="BL37" s="289"/>
      <c r="BM37" s="289"/>
      <c r="BN37" s="289"/>
      <c r="BO37" s="289"/>
      <c r="BP37" s="289"/>
      <c r="BQ37" s="289"/>
      <c r="BR37" s="289"/>
      <c r="BS37" s="289"/>
      <c r="BT37" s="289"/>
      <c r="BU37" s="289"/>
      <c r="BV37" s="289"/>
      <c r="BW37" s="289"/>
      <c r="BX37" s="289"/>
      <c r="BY37" s="289"/>
      <c r="BZ37" s="289"/>
      <c r="CA37" s="289"/>
      <c r="CB37" s="289"/>
    </row>
    <row r="38" spans="1:80" s="150" customFormat="1" ht="15" customHeight="1" x14ac:dyDescent="0.2">
      <c r="A38" s="290" t="s">
        <v>106</v>
      </c>
      <c r="B38" s="290"/>
      <c r="C38" s="290"/>
      <c r="D38" s="290"/>
      <c r="E38" s="290"/>
      <c r="F38" s="290"/>
      <c r="G38" s="291" t="s">
        <v>107</v>
      </c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89"/>
      <c r="BJ38" s="289"/>
      <c r="BK38" s="289"/>
      <c r="BL38" s="289"/>
      <c r="BM38" s="289"/>
      <c r="BN38" s="289"/>
      <c r="BO38" s="289"/>
      <c r="BP38" s="289"/>
      <c r="BQ38" s="289"/>
      <c r="BR38" s="289"/>
      <c r="BS38" s="289"/>
      <c r="BT38" s="289"/>
      <c r="BU38" s="289"/>
      <c r="BV38" s="289"/>
      <c r="BW38" s="289"/>
      <c r="BX38" s="289"/>
      <c r="BY38" s="289"/>
      <c r="BZ38" s="289"/>
      <c r="CA38" s="289"/>
      <c r="CB38" s="289"/>
    </row>
    <row r="39" spans="1:80" s="150" customFormat="1" ht="15" customHeight="1" x14ac:dyDescent="0.2">
      <c r="A39" s="290" t="s">
        <v>108</v>
      </c>
      <c r="B39" s="290"/>
      <c r="C39" s="290"/>
      <c r="D39" s="290"/>
      <c r="E39" s="290"/>
      <c r="F39" s="290"/>
      <c r="G39" s="291" t="s">
        <v>109</v>
      </c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89"/>
      <c r="BJ39" s="289"/>
      <c r="BK39" s="289"/>
      <c r="BL39" s="289"/>
      <c r="BM39" s="289"/>
      <c r="BN39" s="289"/>
      <c r="BO39" s="289"/>
      <c r="BP39" s="289"/>
      <c r="BQ39" s="289"/>
      <c r="BR39" s="289"/>
      <c r="BS39" s="289"/>
      <c r="BT39" s="289"/>
      <c r="BU39" s="289"/>
      <c r="BV39" s="289"/>
      <c r="BW39" s="289"/>
      <c r="BX39" s="289"/>
      <c r="BY39" s="289"/>
      <c r="BZ39" s="289"/>
      <c r="CA39" s="289"/>
      <c r="CB39" s="289"/>
    </row>
    <row r="40" spans="1:80" s="150" customFormat="1" x14ac:dyDescent="0.2">
      <c r="A40" s="293" t="s">
        <v>110</v>
      </c>
      <c r="B40" s="294"/>
      <c r="C40" s="294"/>
      <c r="D40" s="294"/>
      <c r="E40" s="294"/>
      <c r="F40" s="295"/>
      <c r="G40" s="302" t="s">
        <v>111</v>
      </c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302"/>
      <c r="Z40" s="302"/>
      <c r="AA40" s="302"/>
      <c r="AB40" s="302"/>
      <c r="AC40" s="302"/>
      <c r="AD40" s="302"/>
      <c r="AE40" s="302"/>
      <c r="AF40" s="302"/>
      <c r="AG40" s="302"/>
      <c r="AH40" s="302"/>
      <c r="AI40" s="302"/>
      <c r="AJ40" s="302"/>
      <c r="AK40" s="302"/>
      <c r="AL40" s="302"/>
      <c r="AM40" s="302"/>
      <c r="AN40" s="302"/>
      <c r="AO40" s="302"/>
      <c r="AP40" s="302"/>
      <c r="AQ40" s="302"/>
      <c r="AR40" s="302"/>
      <c r="AS40" s="302"/>
      <c r="AT40" s="302"/>
      <c r="AU40" s="302"/>
      <c r="AV40" s="302"/>
      <c r="AW40" s="302"/>
      <c r="AX40" s="302"/>
      <c r="AY40" s="302"/>
      <c r="AZ40" s="302"/>
      <c r="BA40" s="302"/>
      <c r="BB40" s="302"/>
      <c r="BC40" s="302"/>
      <c r="BD40" s="302"/>
      <c r="BE40" s="302"/>
      <c r="BF40" s="302"/>
      <c r="BG40" s="302"/>
      <c r="BH40" s="302"/>
      <c r="BI40" s="317"/>
      <c r="BJ40" s="318"/>
      <c r="BK40" s="318"/>
      <c r="BL40" s="318"/>
      <c r="BM40" s="318"/>
      <c r="BN40" s="318"/>
      <c r="BO40" s="318"/>
      <c r="BP40" s="318"/>
      <c r="BQ40" s="318"/>
      <c r="BR40" s="318"/>
      <c r="BS40" s="318"/>
      <c r="BT40" s="318"/>
      <c r="BU40" s="318"/>
      <c r="BV40" s="318"/>
      <c r="BW40" s="318"/>
      <c r="BX40" s="318"/>
      <c r="BY40" s="318"/>
      <c r="BZ40" s="318"/>
      <c r="CA40" s="318"/>
      <c r="CB40" s="319"/>
    </row>
    <row r="41" spans="1:80" s="150" customFormat="1" x14ac:dyDescent="0.2">
      <c r="A41" s="299"/>
      <c r="B41" s="300"/>
      <c r="C41" s="300"/>
      <c r="D41" s="300"/>
      <c r="E41" s="300"/>
      <c r="F41" s="301"/>
      <c r="G41" s="315" t="s">
        <v>112</v>
      </c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5"/>
      <c r="BE41" s="315"/>
      <c r="BF41" s="315"/>
      <c r="BG41" s="315"/>
      <c r="BH41" s="315"/>
      <c r="BI41" s="320"/>
      <c r="BJ41" s="321"/>
      <c r="BK41" s="321"/>
      <c r="BL41" s="321"/>
      <c r="BM41" s="321"/>
      <c r="BN41" s="321"/>
      <c r="BO41" s="321"/>
      <c r="BP41" s="321"/>
      <c r="BQ41" s="321"/>
      <c r="BR41" s="321"/>
      <c r="BS41" s="321"/>
      <c r="BT41" s="321"/>
      <c r="BU41" s="321"/>
      <c r="BV41" s="321"/>
      <c r="BW41" s="321"/>
      <c r="BX41" s="321"/>
      <c r="BY41" s="321"/>
      <c r="BZ41" s="321"/>
      <c r="CA41" s="321"/>
      <c r="CB41" s="322"/>
    </row>
    <row r="42" spans="1:80" s="150" customFormat="1" x14ac:dyDescent="0.2">
      <c r="A42" s="290"/>
      <c r="B42" s="290"/>
      <c r="C42" s="290"/>
      <c r="D42" s="290"/>
      <c r="E42" s="290"/>
      <c r="F42" s="290"/>
      <c r="G42" s="291" t="s">
        <v>66</v>
      </c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89"/>
      <c r="BJ42" s="289"/>
      <c r="BK42" s="289"/>
      <c r="BL42" s="289"/>
      <c r="BM42" s="289"/>
      <c r="BN42" s="289"/>
      <c r="BO42" s="289"/>
      <c r="BP42" s="289"/>
      <c r="BQ42" s="289"/>
      <c r="BR42" s="289"/>
      <c r="BS42" s="289"/>
      <c r="BT42" s="289"/>
      <c r="BU42" s="289"/>
      <c r="BV42" s="289"/>
      <c r="BW42" s="289"/>
      <c r="BX42" s="289"/>
      <c r="BY42" s="289"/>
      <c r="BZ42" s="289"/>
      <c r="CA42" s="289"/>
      <c r="CB42" s="289"/>
    </row>
    <row r="43" spans="1:80" s="150" customFormat="1" ht="15" customHeight="1" x14ac:dyDescent="0.2">
      <c r="A43" s="290" t="s">
        <v>113</v>
      </c>
      <c r="B43" s="290"/>
      <c r="C43" s="290"/>
      <c r="D43" s="290"/>
      <c r="E43" s="290"/>
      <c r="F43" s="290"/>
      <c r="G43" s="291" t="s">
        <v>89</v>
      </c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89"/>
      <c r="BJ43" s="289"/>
      <c r="BK43" s="289"/>
      <c r="BL43" s="289"/>
      <c r="BM43" s="289"/>
      <c r="BN43" s="289"/>
      <c r="BO43" s="289"/>
      <c r="BP43" s="289"/>
      <c r="BQ43" s="289"/>
      <c r="BR43" s="289"/>
      <c r="BS43" s="289"/>
      <c r="BT43" s="289"/>
      <c r="BU43" s="289"/>
      <c r="BV43" s="289"/>
      <c r="BW43" s="289"/>
      <c r="BX43" s="289"/>
      <c r="BY43" s="289"/>
      <c r="BZ43" s="289"/>
      <c r="CA43" s="289"/>
      <c r="CB43" s="289"/>
    </row>
    <row r="44" spans="1:80" s="150" customFormat="1" ht="15" customHeight="1" x14ac:dyDescent="0.2">
      <c r="A44" s="290" t="s">
        <v>114</v>
      </c>
      <c r="B44" s="290"/>
      <c r="C44" s="290"/>
      <c r="D44" s="290"/>
      <c r="E44" s="290"/>
      <c r="F44" s="290"/>
      <c r="G44" s="291" t="s">
        <v>91</v>
      </c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89"/>
      <c r="BJ44" s="289"/>
      <c r="BK44" s="289"/>
      <c r="BL44" s="289"/>
      <c r="BM44" s="289"/>
      <c r="BN44" s="289"/>
      <c r="BO44" s="289"/>
      <c r="BP44" s="289"/>
      <c r="BQ44" s="289"/>
      <c r="BR44" s="289"/>
      <c r="BS44" s="289"/>
      <c r="BT44" s="289"/>
      <c r="BU44" s="289"/>
      <c r="BV44" s="289"/>
      <c r="BW44" s="289"/>
      <c r="BX44" s="289"/>
      <c r="BY44" s="289"/>
      <c r="BZ44" s="289"/>
      <c r="CA44" s="289"/>
      <c r="CB44" s="289"/>
    </row>
    <row r="45" spans="1:80" s="150" customFormat="1" ht="15" customHeight="1" x14ac:dyDescent="0.2">
      <c r="A45" s="290" t="s">
        <v>115</v>
      </c>
      <c r="B45" s="290"/>
      <c r="C45" s="290"/>
      <c r="D45" s="290"/>
      <c r="E45" s="290"/>
      <c r="F45" s="290"/>
      <c r="G45" s="291" t="s">
        <v>93</v>
      </c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89"/>
      <c r="BJ45" s="289"/>
      <c r="BK45" s="289"/>
      <c r="BL45" s="289"/>
      <c r="BM45" s="289"/>
      <c r="BN45" s="289"/>
      <c r="BO45" s="289"/>
      <c r="BP45" s="289"/>
      <c r="BQ45" s="289"/>
      <c r="BR45" s="289"/>
      <c r="BS45" s="289"/>
      <c r="BT45" s="289"/>
      <c r="BU45" s="289"/>
      <c r="BV45" s="289"/>
      <c r="BW45" s="289"/>
      <c r="BX45" s="289"/>
      <c r="BY45" s="289"/>
      <c r="BZ45" s="289"/>
      <c r="CA45" s="289"/>
      <c r="CB45" s="289"/>
    </row>
    <row r="46" spans="1:80" s="150" customFormat="1" ht="15" customHeight="1" x14ac:dyDescent="0.2">
      <c r="A46" s="290" t="s">
        <v>116</v>
      </c>
      <c r="B46" s="290"/>
      <c r="C46" s="290"/>
      <c r="D46" s="290"/>
      <c r="E46" s="290"/>
      <c r="F46" s="290"/>
      <c r="G46" s="291" t="s">
        <v>95</v>
      </c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89"/>
      <c r="BJ46" s="289"/>
      <c r="BK46" s="289"/>
      <c r="BL46" s="289"/>
      <c r="BM46" s="289"/>
      <c r="BN46" s="289"/>
      <c r="BO46" s="289"/>
      <c r="BP46" s="289"/>
      <c r="BQ46" s="289"/>
      <c r="BR46" s="289"/>
      <c r="BS46" s="289"/>
      <c r="BT46" s="289"/>
      <c r="BU46" s="289"/>
      <c r="BV46" s="289"/>
      <c r="BW46" s="289"/>
      <c r="BX46" s="289"/>
      <c r="BY46" s="289"/>
      <c r="BZ46" s="289"/>
      <c r="CA46" s="289"/>
      <c r="CB46" s="289"/>
    </row>
    <row r="47" spans="1:80" s="150" customFormat="1" ht="15" customHeight="1" x14ac:dyDescent="0.2">
      <c r="A47" s="290" t="s">
        <v>117</v>
      </c>
      <c r="B47" s="290"/>
      <c r="C47" s="290"/>
      <c r="D47" s="290"/>
      <c r="E47" s="290"/>
      <c r="F47" s="290"/>
      <c r="G47" s="291" t="s">
        <v>97</v>
      </c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89"/>
      <c r="BJ47" s="289"/>
      <c r="BK47" s="289"/>
      <c r="BL47" s="289"/>
      <c r="BM47" s="289"/>
      <c r="BN47" s="289"/>
      <c r="BO47" s="289"/>
      <c r="BP47" s="289"/>
      <c r="BQ47" s="289"/>
      <c r="BR47" s="289"/>
      <c r="BS47" s="289"/>
      <c r="BT47" s="289"/>
      <c r="BU47" s="289"/>
      <c r="BV47" s="289"/>
      <c r="BW47" s="289"/>
      <c r="BX47" s="289"/>
      <c r="BY47" s="289"/>
      <c r="BZ47" s="289"/>
      <c r="CA47" s="289"/>
      <c r="CB47" s="289"/>
    </row>
    <row r="48" spans="1:80" s="150" customFormat="1" ht="15" customHeight="1" x14ac:dyDescent="0.2">
      <c r="A48" s="290" t="s">
        <v>118</v>
      </c>
      <c r="B48" s="290"/>
      <c r="C48" s="290"/>
      <c r="D48" s="290"/>
      <c r="E48" s="290"/>
      <c r="F48" s="290"/>
      <c r="G48" s="291" t="s">
        <v>99</v>
      </c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89"/>
      <c r="BJ48" s="289"/>
      <c r="BK48" s="289"/>
      <c r="BL48" s="289"/>
      <c r="BM48" s="289"/>
      <c r="BN48" s="289"/>
      <c r="BO48" s="289"/>
      <c r="BP48" s="289"/>
      <c r="BQ48" s="289"/>
      <c r="BR48" s="289"/>
      <c r="BS48" s="289"/>
      <c r="BT48" s="289"/>
      <c r="BU48" s="289"/>
      <c r="BV48" s="289"/>
      <c r="BW48" s="289"/>
      <c r="BX48" s="289"/>
      <c r="BY48" s="289"/>
      <c r="BZ48" s="289"/>
      <c r="CA48" s="289"/>
      <c r="CB48" s="289"/>
    </row>
    <row r="49" spans="1:80" s="150" customFormat="1" ht="15" customHeight="1" x14ac:dyDescent="0.2">
      <c r="A49" s="290" t="s">
        <v>119</v>
      </c>
      <c r="B49" s="290"/>
      <c r="C49" s="290"/>
      <c r="D49" s="290"/>
      <c r="E49" s="290"/>
      <c r="F49" s="290"/>
      <c r="G49" s="291" t="s">
        <v>101</v>
      </c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89"/>
      <c r="BJ49" s="289"/>
      <c r="BK49" s="289"/>
      <c r="BL49" s="289"/>
      <c r="BM49" s="289"/>
      <c r="BN49" s="289"/>
      <c r="BO49" s="289"/>
      <c r="BP49" s="289"/>
      <c r="BQ49" s="289"/>
      <c r="BR49" s="289"/>
      <c r="BS49" s="289"/>
      <c r="BT49" s="289"/>
      <c r="BU49" s="289"/>
      <c r="BV49" s="289"/>
      <c r="BW49" s="289"/>
      <c r="BX49" s="289"/>
      <c r="BY49" s="289"/>
      <c r="BZ49" s="289"/>
      <c r="CA49" s="289"/>
      <c r="CB49" s="289"/>
    </row>
    <row r="50" spans="1:80" s="150" customFormat="1" ht="15" customHeight="1" x14ac:dyDescent="0.2">
      <c r="A50" s="290" t="s">
        <v>120</v>
      </c>
      <c r="B50" s="290"/>
      <c r="C50" s="290"/>
      <c r="D50" s="290"/>
      <c r="E50" s="290"/>
      <c r="F50" s="290"/>
      <c r="G50" s="291" t="s">
        <v>103</v>
      </c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89"/>
      <c r="BJ50" s="289"/>
      <c r="BK50" s="289"/>
      <c r="BL50" s="289"/>
      <c r="BM50" s="289"/>
      <c r="BN50" s="289"/>
      <c r="BO50" s="289"/>
      <c r="BP50" s="289"/>
      <c r="BQ50" s="289"/>
      <c r="BR50" s="289"/>
      <c r="BS50" s="289"/>
      <c r="BT50" s="289"/>
      <c r="BU50" s="289"/>
      <c r="BV50" s="289"/>
      <c r="BW50" s="289"/>
      <c r="BX50" s="289"/>
      <c r="BY50" s="289"/>
      <c r="BZ50" s="289"/>
      <c r="CA50" s="289"/>
      <c r="CB50" s="289"/>
    </row>
    <row r="51" spans="1:80" s="150" customFormat="1" ht="15" customHeight="1" x14ac:dyDescent="0.2">
      <c r="A51" s="290" t="s">
        <v>121</v>
      </c>
      <c r="B51" s="290"/>
      <c r="C51" s="290"/>
      <c r="D51" s="290"/>
      <c r="E51" s="290"/>
      <c r="F51" s="290"/>
      <c r="G51" s="291" t="s">
        <v>105</v>
      </c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89"/>
      <c r="BJ51" s="289"/>
      <c r="BK51" s="289"/>
      <c r="BL51" s="289"/>
      <c r="BM51" s="289"/>
      <c r="BN51" s="289"/>
      <c r="BO51" s="289"/>
      <c r="BP51" s="289"/>
      <c r="BQ51" s="289"/>
      <c r="BR51" s="289"/>
      <c r="BS51" s="289"/>
      <c r="BT51" s="289"/>
      <c r="BU51" s="289"/>
      <c r="BV51" s="289"/>
      <c r="BW51" s="289"/>
      <c r="BX51" s="289"/>
      <c r="BY51" s="289"/>
      <c r="BZ51" s="289"/>
      <c r="CA51" s="289"/>
      <c r="CB51" s="289"/>
    </row>
    <row r="52" spans="1:80" s="150" customFormat="1" ht="15" customHeight="1" x14ac:dyDescent="0.2">
      <c r="A52" s="290" t="s">
        <v>122</v>
      </c>
      <c r="B52" s="290"/>
      <c r="C52" s="290"/>
      <c r="D52" s="290"/>
      <c r="E52" s="290"/>
      <c r="F52" s="290"/>
      <c r="G52" s="291" t="s">
        <v>395</v>
      </c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89"/>
      <c r="BJ52" s="289"/>
      <c r="BK52" s="289"/>
      <c r="BL52" s="289"/>
      <c r="BM52" s="289"/>
      <c r="BN52" s="289"/>
      <c r="BO52" s="289"/>
      <c r="BP52" s="289"/>
      <c r="BQ52" s="289"/>
      <c r="BR52" s="289"/>
      <c r="BS52" s="289"/>
      <c r="BT52" s="289"/>
      <c r="BU52" s="289"/>
      <c r="BV52" s="289"/>
      <c r="BW52" s="289"/>
      <c r="BX52" s="289"/>
      <c r="BY52" s="289"/>
      <c r="BZ52" s="289"/>
      <c r="CA52" s="289"/>
      <c r="CB52" s="289"/>
    </row>
    <row r="53" spans="1:80" s="150" customFormat="1" ht="15" customHeight="1" x14ac:dyDescent="0.2">
      <c r="A53" s="290" t="s">
        <v>123</v>
      </c>
      <c r="B53" s="290"/>
      <c r="C53" s="290"/>
      <c r="D53" s="290"/>
      <c r="E53" s="290"/>
      <c r="F53" s="290"/>
      <c r="G53" s="291" t="s">
        <v>109</v>
      </c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89"/>
      <c r="BJ53" s="289"/>
      <c r="BK53" s="289"/>
      <c r="BL53" s="289"/>
      <c r="BM53" s="289"/>
      <c r="BN53" s="289"/>
      <c r="BO53" s="289"/>
      <c r="BP53" s="289"/>
      <c r="BQ53" s="289"/>
      <c r="BR53" s="289"/>
      <c r="BS53" s="289"/>
      <c r="BT53" s="289"/>
      <c r="BU53" s="289"/>
      <c r="BV53" s="289"/>
      <c r="BW53" s="289"/>
      <c r="BX53" s="289"/>
      <c r="BY53" s="289"/>
      <c r="BZ53" s="289"/>
      <c r="CA53" s="289"/>
      <c r="CB53" s="289"/>
    </row>
    <row r="54" spans="1:80" s="150" customFormat="1" x14ac:dyDescent="0.2">
      <c r="A54" s="293" t="s">
        <v>124</v>
      </c>
      <c r="B54" s="294"/>
      <c r="C54" s="294"/>
      <c r="D54" s="294"/>
      <c r="E54" s="294"/>
      <c r="F54" s="295"/>
      <c r="G54" s="302" t="s">
        <v>125</v>
      </c>
      <c r="H54" s="302"/>
      <c r="I54" s="302"/>
      <c r="J54" s="302"/>
      <c r="K54" s="302"/>
      <c r="L54" s="302"/>
      <c r="M54" s="302"/>
      <c r="N54" s="302"/>
      <c r="O54" s="302"/>
      <c r="P54" s="302"/>
      <c r="Q54" s="302"/>
      <c r="R54" s="302"/>
      <c r="S54" s="302"/>
      <c r="T54" s="302"/>
      <c r="U54" s="302"/>
      <c r="V54" s="302"/>
      <c r="W54" s="302"/>
      <c r="X54" s="302"/>
      <c r="Y54" s="302"/>
      <c r="Z54" s="302"/>
      <c r="AA54" s="302"/>
      <c r="AB54" s="302"/>
      <c r="AC54" s="302"/>
      <c r="AD54" s="302"/>
      <c r="AE54" s="302"/>
      <c r="AF54" s="302"/>
      <c r="AG54" s="302"/>
      <c r="AH54" s="302"/>
      <c r="AI54" s="302"/>
      <c r="AJ54" s="302"/>
      <c r="AK54" s="302"/>
      <c r="AL54" s="302"/>
      <c r="AM54" s="302"/>
      <c r="AN54" s="302"/>
      <c r="AO54" s="302"/>
      <c r="AP54" s="302"/>
      <c r="AQ54" s="302"/>
      <c r="AR54" s="302"/>
      <c r="AS54" s="302"/>
      <c r="AT54" s="302"/>
      <c r="AU54" s="302"/>
      <c r="AV54" s="302"/>
      <c r="AW54" s="302"/>
      <c r="AX54" s="302"/>
      <c r="AY54" s="302"/>
      <c r="AZ54" s="302"/>
      <c r="BA54" s="302"/>
      <c r="BB54" s="302"/>
      <c r="BC54" s="302"/>
      <c r="BD54" s="302"/>
      <c r="BE54" s="302"/>
      <c r="BF54" s="302"/>
      <c r="BG54" s="302"/>
      <c r="BH54" s="302"/>
      <c r="BI54" s="323"/>
      <c r="BJ54" s="324"/>
      <c r="BK54" s="324"/>
      <c r="BL54" s="324"/>
      <c r="BM54" s="324"/>
      <c r="BN54" s="324"/>
      <c r="BO54" s="324"/>
      <c r="BP54" s="324"/>
      <c r="BQ54" s="324"/>
      <c r="BR54" s="324"/>
      <c r="BS54" s="324"/>
      <c r="BT54" s="324"/>
      <c r="BU54" s="324"/>
      <c r="BV54" s="324"/>
      <c r="BW54" s="324"/>
      <c r="BX54" s="324"/>
      <c r="BY54" s="324"/>
      <c r="BZ54" s="324"/>
      <c r="CA54" s="324"/>
      <c r="CB54" s="325"/>
    </row>
    <row r="55" spans="1:80" s="150" customFormat="1" x14ac:dyDescent="0.2">
      <c r="A55" s="299"/>
      <c r="B55" s="300"/>
      <c r="C55" s="300"/>
      <c r="D55" s="300"/>
      <c r="E55" s="300"/>
      <c r="F55" s="301"/>
      <c r="G55" s="315" t="s">
        <v>356</v>
      </c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5"/>
      <c r="BC55" s="315"/>
      <c r="BD55" s="315"/>
      <c r="BE55" s="315"/>
      <c r="BF55" s="315"/>
      <c r="BG55" s="315"/>
      <c r="BH55" s="315"/>
      <c r="BI55" s="326"/>
      <c r="BJ55" s="327"/>
      <c r="BK55" s="327"/>
      <c r="BL55" s="327"/>
      <c r="BM55" s="327"/>
      <c r="BN55" s="327"/>
      <c r="BO55" s="327"/>
      <c r="BP55" s="327"/>
      <c r="BQ55" s="327"/>
      <c r="BR55" s="327"/>
      <c r="BS55" s="327"/>
      <c r="BT55" s="327"/>
      <c r="BU55" s="327"/>
      <c r="BV55" s="327"/>
      <c r="BW55" s="327"/>
      <c r="BX55" s="327"/>
      <c r="BY55" s="327"/>
      <c r="BZ55" s="327"/>
      <c r="CA55" s="327"/>
      <c r="CB55" s="328"/>
    </row>
    <row r="56" spans="1:80" s="150" customFormat="1" x14ac:dyDescent="0.2">
      <c r="A56" s="293" t="s">
        <v>126</v>
      </c>
      <c r="B56" s="294"/>
      <c r="C56" s="294"/>
      <c r="D56" s="294"/>
      <c r="E56" s="294"/>
      <c r="F56" s="295"/>
      <c r="G56" s="302" t="s">
        <v>127</v>
      </c>
      <c r="H56" s="302"/>
      <c r="I56" s="302"/>
      <c r="J56" s="302"/>
      <c r="K56" s="302"/>
      <c r="L56" s="302"/>
      <c r="M56" s="302"/>
      <c r="N56" s="302"/>
      <c r="O56" s="302"/>
      <c r="P56" s="302"/>
      <c r="Q56" s="302"/>
      <c r="R56" s="302"/>
      <c r="S56" s="302"/>
      <c r="T56" s="302"/>
      <c r="U56" s="302"/>
      <c r="V56" s="302"/>
      <c r="W56" s="302"/>
      <c r="X56" s="302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2"/>
      <c r="AN56" s="302"/>
      <c r="AO56" s="302"/>
      <c r="AP56" s="302"/>
      <c r="AQ56" s="302"/>
      <c r="AR56" s="302"/>
      <c r="AS56" s="302"/>
      <c r="AT56" s="302"/>
      <c r="AU56" s="302"/>
      <c r="AV56" s="302"/>
      <c r="AW56" s="302"/>
      <c r="AX56" s="302"/>
      <c r="AY56" s="302"/>
      <c r="AZ56" s="302"/>
      <c r="BA56" s="302"/>
      <c r="BB56" s="302"/>
      <c r="BC56" s="302"/>
      <c r="BD56" s="302"/>
      <c r="BE56" s="302"/>
      <c r="BF56" s="302"/>
      <c r="BG56" s="302"/>
      <c r="BH56" s="302"/>
      <c r="BI56" s="323"/>
      <c r="BJ56" s="324"/>
      <c r="BK56" s="324"/>
      <c r="BL56" s="324"/>
      <c r="BM56" s="324"/>
      <c r="BN56" s="324"/>
      <c r="BO56" s="324"/>
      <c r="BP56" s="324"/>
      <c r="BQ56" s="324"/>
      <c r="BR56" s="324"/>
      <c r="BS56" s="324"/>
      <c r="BT56" s="324"/>
      <c r="BU56" s="324"/>
      <c r="BV56" s="324"/>
      <c r="BW56" s="324"/>
      <c r="BX56" s="324"/>
      <c r="BY56" s="324"/>
      <c r="BZ56" s="324"/>
      <c r="CA56" s="324"/>
      <c r="CB56" s="325"/>
    </row>
    <row r="57" spans="1:80" s="150" customFormat="1" x14ac:dyDescent="0.2">
      <c r="A57" s="299"/>
      <c r="B57" s="300"/>
      <c r="C57" s="300"/>
      <c r="D57" s="300"/>
      <c r="E57" s="300"/>
      <c r="F57" s="301"/>
      <c r="G57" s="315" t="s">
        <v>128</v>
      </c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5"/>
      <c r="BC57" s="315"/>
      <c r="BD57" s="315"/>
      <c r="BE57" s="315"/>
      <c r="BF57" s="315"/>
      <c r="BG57" s="315"/>
      <c r="BH57" s="315"/>
      <c r="BI57" s="326"/>
      <c r="BJ57" s="327"/>
      <c r="BK57" s="327"/>
      <c r="BL57" s="327"/>
      <c r="BM57" s="327"/>
      <c r="BN57" s="327"/>
      <c r="BO57" s="327"/>
      <c r="BP57" s="327"/>
      <c r="BQ57" s="327"/>
      <c r="BR57" s="327"/>
      <c r="BS57" s="327"/>
      <c r="BT57" s="327"/>
      <c r="BU57" s="327"/>
      <c r="BV57" s="327"/>
      <c r="BW57" s="327"/>
      <c r="BX57" s="327"/>
      <c r="BY57" s="327"/>
      <c r="BZ57" s="327"/>
      <c r="CA57" s="327"/>
      <c r="CB57" s="328"/>
    </row>
    <row r="58" spans="1:80" s="150" customFormat="1" ht="15" customHeight="1" x14ac:dyDescent="0.2">
      <c r="A58" s="329" t="s">
        <v>129</v>
      </c>
      <c r="B58" s="329"/>
      <c r="C58" s="329"/>
      <c r="D58" s="329"/>
      <c r="E58" s="329"/>
      <c r="F58" s="329"/>
      <c r="G58" s="330" t="s">
        <v>130</v>
      </c>
      <c r="H58" s="330"/>
      <c r="I58" s="330"/>
      <c r="J58" s="330"/>
      <c r="K58" s="330"/>
      <c r="L58" s="330"/>
      <c r="M58" s="330"/>
      <c r="N58" s="330"/>
      <c r="O58" s="330"/>
      <c r="P58" s="330"/>
      <c r="Q58" s="330"/>
      <c r="R58" s="330"/>
      <c r="S58" s="330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330"/>
      <c r="AF58" s="330"/>
      <c r="AG58" s="330"/>
      <c r="AH58" s="330"/>
      <c r="AI58" s="330"/>
      <c r="AJ58" s="330"/>
      <c r="AK58" s="330"/>
      <c r="AL58" s="330"/>
      <c r="AM58" s="330"/>
      <c r="AN58" s="330"/>
      <c r="AO58" s="330"/>
      <c r="AP58" s="330"/>
      <c r="AQ58" s="330"/>
      <c r="AR58" s="330"/>
      <c r="AS58" s="330"/>
      <c r="AT58" s="330"/>
      <c r="AU58" s="330"/>
      <c r="AV58" s="330"/>
      <c r="AW58" s="330"/>
      <c r="AX58" s="330"/>
      <c r="AY58" s="330"/>
      <c r="AZ58" s="330"/>
      <c r="BA58" s="330"/>
      <c r="BB58" s="330"/>
      <c r="BC58" s="330"/>
      <c r="BD58" s="330"/>
      <c r="BE58" s="330"/>
      <c r="BF58" s="330"/>
      <c r="BG58" s="330"/>
      <c r="BH58" s="330"/>
      <c r="BI58" s="331">
        <f>BI61+BI81</f>
        <v>1302924.27</v>
      </c>
      <c r="BJ58" s="332"/>
      <c r="BK58" s="332"/>
      <c r="BL58" s="332"/>
      <c r="BM58" s="332"/>
      <c r="BN58" s="332"/>
      <c r="BO58" s="332"/>
      <c r="BP58" s="332"/>
      <c r="BQ58" s="332"/>
      <c r="BR58" s="332"/>
      <c r="BS58" s="332"/>
      <c r="BT58" s="332"/>
      <c r="BU58" s="332"/>
      <c r="BV58" s="332"/>
      <c r="BW58" s="332"/>
      <c r="BX58" s="332"/>
      <c r="BY58" s="332"/>
      <c r="BZ58" s="332"/>
      <c r="CA58" s="332"/>
      <c r="CB58" s="332"/>
    </row>
    <row r="59" spans="1:80" s="150" customFormat="1" x14ac:dyDescent="0.2">
      <c r="A59" s="290"/>
      <c r="B59" s="290"/>
      <c r="C59" s="290"/>
      <c r="D59" s="290"/>
      <c r="E59" s="290"/>
      <c r="F59" s="290"/>
      <c r="G59" s="291" t="s">
        <v>63</v>
      </c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89"/>
      <c r="BJ59" s="289"/>
      <c r="BK59" s="289"/>
      <c r="BL59" s="289"/>
      <c r="BM59" s="289"/>
      <c r="BN59" s="289"/>
      <c r="BO59" s="289"/>
      <c r="BP59" s="289"/>
      <c r="BQ59" s="289"/>
      <c r="BR59" s="289"/>
      <c r="BS59" s="289"/>
      <c r="BT59" s="289"/>
      <c r="BU59" s="289"/>
      <c r="BV59" s="289"/>
      <c r="BW59" s="289"/>
      <c r="BX59" s="289"/>
      <c r="BY59" s="289"/>
      <c r="BZ59" s="289"/>
      <c r="CA59" s="289"/>
      <c r="CB59" s="289"/>
    </row>
    <row r="60" spans="1:80" s="150" customFormat="1" ht="15" customHeight="1" x14ac:dyDescent="0.2">
      <c r="A60" s="290" t="s">
        <v>131</v>
      </c>
      <c r="B60" s="290"/>
      <c r="C60" s="290"/>
      <c r="D60" s="290"/>
      <c r="E60" s="290"/>
      <c r="F60" s="290"/>
      <c r="G60" s="291" t="s">
        <v>132</v>
      </c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89"/>
      <c r="BJ60" s="289"/>
      <c r="BK60" s="289"/>
      <c r="BL60" s="289"/>
      <c r="BM60" s="289"/>
      <c r="BN60" s="289"/>
      <c r="BO60" s="289"/>
      <c r="BP60" s="289"/>
      <c r="BQ60" s="289"/>
      <c r="BR60" s="289"/>
      <c r="BS60" s="289"/>
      <c r="BT60" s="289"/>
      <c r="BU60" s="289"/>
      <c r="BV60" s="289"/>
      <c r="BW60" s="289"/>
      <c r="BX60" s="289"/>
      <c r="BY60" s="289"/>
      <c r="BZ60" s="289"/>
      <c r="CA60" s="289"/>
      <c r="CB60" s="289"/>
    </row>
    <row r="61" spans="1:80" s="150" customFormat="1" ht="15" customHeight="1" x14ac:dyDescent="0.2">
      <c r="A61" s="290" t="s">
        <v>133</v>
      </c>
      <c r="B61" s="290"/>
      <c r="C61" s="290"/>
      <c r="D61" s="290"/>
      <c r="E61" s="290"/>
      <c r="F61" s="290"/>
      <c r="G61" s="291" t="s">
        <v>134</v>
      </c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2">
        <f>BI67+BI68+BI69+BI70+BI71+BI72+BI73+BI74+BI75+BI76+BI77+BI78+BI79+BI80</f>
        <v>1234208.6499999999</v>
      </c>
      <c r="BJ61" s="289"/>
      <c r="BK61" s="289"/>
      <c r="BL61" s="289"/>
      <c r="BM61" s="289"/>
      <c r="BN61" s="289"/>
      <c r="BO61" s="289"/>
      <c r="BP61" s="289"/>
      <c r="BQ61" s="289"/>
      <c r="BR61" s="289"/>
      <c r="BS61" s="289"/>
      <c r="BT61" s="289"/>
      <c r="BU61" s="289"/>
      <c r="BV61" s="289"/>
      <c r="BW61" s="289"/>
      <c r="BX61" s="289"/>
      <c r="BY61" s="289"/>
      <c r="BZ61" s="289"/>
      <c r="CA61" s="289"/>
      <c r="CB61" s="289"/>
    </row>
    <row r="62" spans="1:80" s="150" customFormat="1" x14ac:dyDescent="0.2">
      <c r="A62" s="290"/>
      <c r="B62" s="290"/>
      <c r="C62" s="290"/>
      <c r="D62" s="290"/>
      <c r="E62" s="290"/>
      <c r="F62" s="290"/>
      <c r="G62" s="291" t="s">
        <v>135</v>
      </c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89"/>
      <c r="BJ62" s="289"/>
      <c r="BK62" s="289"/>
      <c r="BL62" s="289"/>
      <c r="BM62" s="289"/>
      <c r="BN62" s="289"/>
      <c r="BO62" s="289"/>
      <c r="BP62" s="289"/>
      <c r="BQ62" s="289"/>
      <c r="BR62" s="289"/>
      <c r="BS62" s="289"/>
      <c r="BT62" s="289"/>
      <c r="BU62" s="289"/>
      <c r="BV62" s="289"/>
      <c r="BW62" s="289"/>
      <c r="BX62" s="289"/>
      <c r="BY62" s="289"/>
      <c r="BZ62" s="289"/>
      <c r="CA62" s="289"/>
      <c r="CB62" s="289"/>
    </row>
    <row r="63" spans="1:80" s="150" customFormat="1" ht="15" customHeight="1" x14ac:dyDescent="0.2">
      <c r="A63" s="290" t="s">
        <v>136</v>
      </c>
      <c r="B63" s="290"/>
      <c r="C63" s="290"/>
      <c r="D63" s="290"/>
      <c r="E63" s="290"/>
      <c r="F63" s="290"/>
      <c r="G63" s="291" t="s">
        <v>137</v>
      </c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89"/>
      <c r="BJ63" s="289"/>
      <c r="BK63" s="289"/>
      <c r="BL63" s="289"/>
      <c r="BM63" s="289"/>
      <c r="BN63" s="289"/>
      <c r="BO63" s="289"/>
      <c r="BP63" s="289"/>
      <c r="BQ63" s="289"/>
      <c r="BR63" s="289"/>
      <c r="BS63" s="289"/>
      <c r="BT63" s="289"/>
      <c r="BU63" s="289"/>
      <c r="BV63" s="289"/>
      <c r="BW63" s="289"/>
      <c r="BX63" s="289"/>
      <c r="BY63" s="289"/>
      <c r="BZ63" s="289"/>
      <c r="CA63" s="289"/>
      <c r="CB63" s="289"/>
    </row>
    <row r="64" spans="1:80" s="150" customFormat="1" x14ac:dyDescent="0.2">
      <c r="A64" s="293" t="s">
        <v>138</v>
      </c>
      <c r="B64" s="294"/>
      <c r="C64" s="294"/>
      <c r="D64" s="294"/>
      <c r="E64" s="294"/>
      <c r="F64" s="295"/>
      <c r="G64" s="302" t="s">
        <v>139</v>
      </c>
      <c r="H64" s="302"/>
      <c r="I64" s="302"/>
      <c r="J64" s="302"/>
      <c r="K64" s="302"/>
      <c r="L64" s="302"/>
      <c r="M64" s="302"/>
      <c r="N64" s="302"/>
      <c r="O64" s="302"/>
      <c r="P64" s="302"/>
      <c r="Q64" s="302"/>
      <c r="R64" s="302"/>
      <c r="S64" s="302"/>
      <c r="T64" s="302"/>
      <c r="U64" s="302"/>
      <c r="V64" s="302"/>
      <c r="W64" s="302"/>
      <c r="X64" s="302"/>
      <c r="Y64" s="302"/>
      <c r="Z64" s="302"/>
      <c r="AA64" s="302"/>
      <c r="AB64" s="302"/>
      <c r="AC64" s="302"/>
      <c r="AD64" s="302"/>
      <c r="AE64" s="302"/>
      <c r="AF64" s="302"/>
      <c r="AG64" s="302"/>
      <c r="AH64" s="302"/>
      <c r="AI64" s="302"/>
      <c r="AJ64" s="302"/>
      <c r="AK64" s="302"/>
      <c r="AL64" s="302"/>
      <c r="AM64" s="302"/>
      <c r="AN64" s="302"/>
      <c r="AO64" s="302"/>
      <c r="AP64" s="302"/>
      <c r="AQ64" s="302"/>
      <c r="AR64" s="302"/>
      <c r="AS64" s="302"/>
      <c r="AT64" s="302"/>
      <c r="AU64" s="302"/>
      <c r="AV64" s="302"/>
      <c r="AW64" s="302"/>
      <c r="AX64" s="302"/>
      <c r="AY64" s="302"/>
      <c r="AZ64" s="302"/>
      <c r="BA64" s="302"/>
      <c r="BB64" s="302"/>
      <c r="BC64" s="302"/>
      <c r="BD64" s="302"/>
      <c r="BE64" s="302"/>
      <c r="BF64" s="302"/>
      <c r="BG64" s="302"/>
      <c r="BH64" s="302"/>
      <c r="BI64" s="317"/>
      <c r="BJ64" s="318"/>
      <c r="BK64" s="318"/>
      <c r="BL64" s="318"/>
      <c r="BM64" s="318"/>
      <c r="BN64" s="318"/>
      <c r="BO64" s="318"/>
      <c r="BP64" s="318"/>
      <c r="BQ64" s="318"/>
      <c r="BR64" s="318"/>
      <c r="BS64" s="318"/>
      <c r="BT64" s="318"/>
      <c r="BU64" s="318"/>
      <c r="BV64" s="318"/>
      <c r="BW64" s="318"/>
      <c r="BX64" s="318"/>
      <c r="BY64" s="318"/>
      <c r="BZ64" s="318"/>
      <c r="CA64" s="318"/>
      <c r="CB64" s="319"/>
    </row>
    <row r="65" spans="1:80" s="150" customFormat="1" x14ac:dyDescent="0.2">
      <c r="A65" s="299"/>
      <c r="B65" s="300"/>
      <c r="C65" s="300"/>
      <c r="D65" s="300"/>
      <c r="E65" s="300"/>
      <c r="F65" s="301"/>
      <c r="G65" s="315" t="s">
        <v>369</v>
      </c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5"/>
      <c r="BB65" s="315"/>
      <c r="BC65" s="315"/>
      <c r="BD65" s="315"/>
      <c r="BE65" s="315"/>
      <c r="BF65" s="315"/>
      <c r="BG65" s="315"/>
      <c r="BH65" s="315"/>
      <c r="BI65" s="320"/>
      <c r="BJ65" s="321"/>
      <c r="BK65" s="321"/>
      <c r="BL65" s="321"/>
      <c r="BM65" s="321"/>
      <c r="BN65" s="321"/>
      <c r="BO65" s="321"/>
      <c r="BP65" s="321"/>
      <c r="BQ65" s="321"/>
      <c r="BR65" s="321"/>
      <c r="BS65" s="321"/>
      <c r="BT65" s="321"/>
      <c r="BU65" s="321"/>
      <c r="BV65" s="321"/>
      <c r="BW65" s="321"/>
      <c r="BX65" s="321"/>
      <c r="BY65" s="321"/>
      <c r="BZ65" s="321"/>
      <c r="CA65" s="321"/>
      <c r="CB65" s="322"/>
    </row>
    <row r="66" spans="1:80" s="150" customFormat="1" x14ac:dyDescent="0.2">
      <c r="A66" s="290"/>
      <c r="B66" s="290"/>
      <c r="C66" s="290"/>
      <c r="D66" s="290"/>
      <c r="E66" s="290"/>
      <c r="F66" s="290"/>
      <c r="G66" s="291" t="s">
        <v>66</v>
      </c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89"/>
      <c r="BJ66" s="289"/>
      <c r="BK66" s="289"/>
      <c r="BL66" s="289"/>
      <c r="BM66" s="289"/>
      <c r="BN66" s="289"/>
      <c r="BO66" s="289"/>
      <c r="BP66" s="289"/>
      <c r="BQ66" s="289"/>
      <c r="BR66" s="289"/>
      <c r="BS66" s="289"/>
      <c r="BT66" s="289"/>
      <c r="BU66" s="289"/>
      <c r="BV66" s="289"/>
      <c r="BW66" s="289"/>
      <c r="BX66" s="289"/>
      <c r="BY66" s="289"/>
      <c r="BZ66" s="289"/>
      <c r="CA66" s="289"/>
      <c r="CB66" s="289"/>
    </row>
    <row r="67" spans="1:80" s="150" customFormat="1" ht="15" customHeight="1" x14ac:dyDescent="0.2">
      <c r="A67" s="290" t="s">
        <v>140</v>
      </c>
      <c r="B67" s="290"/>
      <c r="C67" s="290"/>
      <c r="D67" s="290"/>
      <c r="E67" s="290"/>
      <c r="F67" s="290"/>
      <c r="G67" s="291" t="s">
        <v>141</v>
      </c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89">
        <v>1118741.6499999999</v>
      </c>
      <c r="BJ67" s="289"/>
      <c r="BK67" s="289"/>
      <c r="BL67" s="289"/>
      <c r="BM67" s="289"/>
      <c r="BN67" s="289"/>
      <c r="BO67" s="289"/>
      <c r="BP67" s="289"/>
      <c r="BQ67" s="289"/>
      <c r="BR67" s="289"/>
      <c r="BS67" s="289"/>
      <c r="BT67" s="289"/>
      <c r="BU67" s="289"/>
      <c r="BV67" s="289"/>
      <c r="BW67" s="289"/>
      <c r="BX67" s="289"/>
      <c r="BY67" s="289"/>
      <c r="BZ67" s="289"/>
      <c r="CA67" s="289"/>
      <c r="CB67" s="289"/>
    </row>
    <row r="68" spans="1:80" s="150" customFormat="1" ht="15" customHeight="1" x14ac:dyDescent="0.2">
      <c r="A68" s="290" t="s">
        <v>142</v>
      </c>
      <c r="B68" s="290"/>
      <c r="C68" s="290"/>
      <c r="D68" s="290"/>
      <c r="E68" s="290"/>
      <c r="F68" s="290"/>
      <c r="G68" s="291" t="s">
        <v>143</v>
      </c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89"/>
      <c r="BJ68" s="289"/>
      <c r="BK68" s="289"/>
      <c r="BL68" s="289"/>
      <c r="BM68" s="289"/>
      <c r="BN68" s="289"/>
      <c r="BO68" s="289"/>
      <c r="BP68" s="289"/>
      <c r="BQ68" s="289"/>
      <c r="BR68" s="289"/>
      <c r="BS68" s="289"/>
      <c r="BT68" s="289"/>
      <c r="BU68" s="289"/>
      <c r="BV68" s="289"/>
      <c r="BW68" s="289"/>
      <c r="BX68" s="289"/>
      <c r="BY68" s="289"/>
      <c r="BZ68" s="289"/>
      <c r="CA68" s="289"/>
      <c r="CB68" s="289"/>
    </row>
    <row r="69" spans="1:80" s="150" customFormat="1" ht="15" customHeight="1" x14ac:dyDescent="0.2">
      <c r="A69" s="290" t="s">
        <v>144</v>
      </c>
      <c r="B69" s="290"/>
      <c r="C69" s="290"/>
      <c r="D69" s="290"/>
      <c r="E69" s="290"/>
      <c r="F69" s="290"/>
      <c r="G69" s="291" t="s">
        <v>145</v>
      </c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89"/>
      <c r="BJ69" s="289"/>
      <c r="BK69" s="289"/>
      <c r="BL69" s="289"/>
      <c r="BM69" s="289"/>
      <c r="BN69" s="289"/>
      <c r="BO69" s="289"/>
      <c r="BP69" s="289"/>
      <c r="BQ69" s="289"/>
      <c r="BR69" s="289"/>
      <c r="BS69" s="289"/>
      <c r="BT69" s="289"/>
      <c r="BU69" s="289"/>
      <c r="BV69" s="289"/>
      <c r="BW69" s="289"/>
      <c r="BX69" s="289"/>
      <c r="BY69" s="289"/>
      <c r="BZ69" s="289"/>
      <c r="CA69" s="289"/>
      <c r="CB69" s="289"/>
    </row>
    <row r="70" spans="1:80" s="150" customFormat="1" ht="15" customHeight="1" x14ac:dyDescent="0.2">
      <c r="A70" s="290" t="s">
        <v>146</v>
      </c>
      <c r="B70" s="290"/>
      <c r="C70" s="290"/>
      <c r="D70" s="290"/>
      <c r="E70" s="290"/>
      <c r="F70" s="290"/>
      <c r="G70" s="291" t="s">
        <v>147</v>
      </c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316"/>
      <c r="BJ70" s="316"/>
      <c r="BK70" s="316"/>
      <c r="BL70" s="316"/>
      <c r="BM70" s="316"/>
      <c r="BN70" s="316"/>
      <c r="BO70" s="316"/>
      <c r="BP70" s="316"/>
      <c r="BQ70" s="316"/>
      <c r="BR70" s="316"/>
      <c r="BS70" s="316"/>
      <c r="BT70" s="316"/>
      <c r="BU70" s="316"/>
      <c r="BV70" s="316"/>
      <c r="BW70" s="316"/>
      <c r="BX70" s="316"/>
      <c r="BY70" s="316"/>
      <c r="BZ70" s="316"/>
      <c r="CA70" s="316"/>
      <c r="CB70" s="316"/>
    </row>
    <row r="71" spans="1:80" s="150" customFormat="1" ht="15" customHeight="1" x14ac:dyDescent="0.2">
      <c r="A71" s="290" t="s">
        <v>148</v>
      </c>
      <c r="B71" s="290"/>
      <c r="C71" s="290"/>
      <c r="D71" s="290"/>
      <c r="E71" s="290"/>
      <c r="F71" s="290"/>
      <c r="G71" s="291" t="s">
        <v>149</v>
      </c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89"/>
      <c r="BJ71" s="289"/>
      <c r="BK71" s="289"/>
      <c r="BL71" s="289"/>
      <c r="BM71" s="289"/>
      <c r="BN71" s="289"/>
      <c r="BO71" s="289"/>
      <c r="BP71" s="289"/>
      <c r="BQ71" s="289"/>
      <c r="BR71" s="289"/>
      <c r="BS71" s="289"/>
      <c r="BT71" s="289"/>
      <c r="BU71" s="289"/>
      <c r="BV71" s="289"/>
      <c r="BW71" s="289"/>
      <c r="BX71" s="289"/>
      <c r="BY71" s="289"/>
      <c r="BZ71" s="289"/>
      <c r="CA71" s="289"/>
      <c r="CB71" s="289"/>
    </row>
    <row r="72" spans="1:80" s="150" customFormat="1" ht="15" customHeight="1" x14ac:dyDescent="0.2">
      <c r="A72" s="290" t="s">
        <v>150</v>
      </c>
      <c r="B72" s="290"/>
      <c r="C72" s="290"/>
      <c r="D72" s="290"/>
      <c r="E72" s="290"/>
      <c r="F72" s="290"/>
      <c r="G72" s="291" t="s">
        <v>151</v>
      </c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89"/>
      <c r="BJ72" s="289"/>
      <c r="BK72" s="289"/>
      <c r="BL72" s="289"/>
      <c r="BM72" s="289"/>
      <c r="BN72" s="289"/>
      <c r="BO72" s="289"/>
      <c r="BP72" s="289"/>
      <c r="BQ72" s="289"/>
      <c r="BR72" s="289"/>
      <c r="BS72" s="289"/>
      <c r="BT72" s="289"/>
      <c r="BU72" s="289"/>
      <c r="BV72" s="289"/>
      <c r="BW72" s="289"/>
      <c r="BX72" s="289"/>
      <c r="BY72" s="289"/>
      <c r="BZ72" s="289"/>
      <c r="CA72" s="289"/>
      <c r="CB72" s="289"/>
    </row>
    <row r="73" spans="1:80" s="150" customFormat="1" ht="15" customHeight="1" x14ac:dyDescent="0.2">
      <c r="A73" s="290" t="s">
        <v>152</v>
      </c>
      <c r="B73" s="290"/>
      <c r="C73" s="290"/>
      <c r="D73" s="290"/>
      <c r="E73" s="290"/>
      <c r="F73" s="290"/>
      <c r="G73" s="291" t="s">
        <v>153</v>
      </c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89"/>
      <c r="BJ73" s="289"/>
      <c r="BK73" s="289"/>
      <c r="BL73" s="289"/>
      <c r="BM73" s="289"/>
      <c r="BN73" s="289"/>
      <c r="BO73" s="289"/>
      <c r="BP73" s="289"/>
      <c r="BQ73" s="289"/>
      <c r="BR73" s="289"/>
      <c r="BS73" s="289"/>
      <c r="BT73" s="289"/>
      <c r="BU73" s="289"/>
      <c r="BV73" s="289"/>
      <c r="BW73" s="289"/>
      <c r="BX73" s="289"/>
      <c r="BY73" s="289"/>
      <c r="BZ73" s="289"/>
      <c r="CA73" s="289"/>
      <c r="CB73" s="289"/>
    </row>
    <row r="74" spans="1:80" s="150" customFormat="1" ht="15" customHeight="1" x14ac:dyDescent="0.2">
      <c r="A74" s="290" t="s">
        <v>154</v>
      </c>
      <c r="B74" s="290"/>
      <c r="C74" s="290"/>
      <c r="D74" s="290"/>
      <c r="E74" s="290"/>
      <c r="F74" s="290"/>
      <c r="G74" s="291" t="s">
        <v>155</v>
      </c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289"/>
      <c r="BJ74" s="289"/>
      <c r="BK74" s="289"/>
      <c r="BL74" s="289"/>
      <c r="BM74" s="289"/>
      <c r="BN74" s="289"/>
      <c r="BO74" s="289"/>
      <c r="BP74" s="289"/>
      <c r="BQ74" s="289"/>
      <c r="BR74" s="289"/>
      <c r="BS74" s="289"/>
      <c r="BT74" s="289"/>
      <c r="BU74" s="289"/>
      <c r="BV74" s="289"/>
      <c r="BW74" s="289"/>
      <c r="BX74" s="289"/>
      <c r="BY74" s="289"/>
      <c r="BZ74" s="289"/>
      <c r="CA74" s="289"/>
      <c r="CB74" s="289"/>
    </row>
    <row r="75" spans="1:80" s="150" customFormat="1" ht="15" customHeight="1" x14ac:dyDescent="0.2">
      <c r="A75" s="290" t="s">
        <v>156</v>
      </c>
      <c r="B75" s="290"/>
      <c r="C75" s="290"/>
      <c r="D75" s="290"/>
      <c r="E75" s="290"/>
      <c r="F75" s="290"/>
      <c r="G75" s="291" t="s">
        <v>157</v>
      </c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89"/>
      <c r="BJ75" s="289"/>
      <c r="BK75" s="289"/>
      <c r="BL75" s="289"/>
      <c r="BM75" s="289"/>
      <c r="BN75" s="289"/>
      <c r="BO75" s="289"/>
      <c r="BP75" s="289"/>
      <c r="BQ75" s="289"/>
      <c r="BR75" s="289"/>
      <c r="BS75" s="289"/>
      <c r="BT75" s="289"/>
      <c r="BU75" s="289"/>
      <c r="BV75" s="289"/>
      <c r="BW75" s="289"/>
      <c r="BX75" s="289"/>
      <c r="BY75" s="289"/>
      <c r="BZ75" s="289"/>
      <c r="CA75" s="289"/>
      <c r="CB75" s="289"/>
    </row>
    <row r="76" spans="1:80" s="150" customFormat="1" ht="15" customHeight="1" x14ac:dyDescent="0.2">
      <c r="A76" s="290" t="s">
        <v>158</v>
      </c>
      <c r="B76" s="290"/>
      <c r="C76" s="290"/>
      <c r="D76" s="290"/>
      <c r="E76" s="290"/>
      <c r="F76" s="290"/>
      <c r="G76" s="291" t="s">
        <v>159</v>
      </c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  <c r="AO76" s="291"/>
      <c r="AP76" s="291"/>
      <c r="AQ76" s="291"/>
      <c r="AR76" s="291"/>
      <c r="AS76" s="291"/>
      <c r="AT76" s="291"/>
      <c r="AU76" s="291"/>
      <c r="AV76" s="291"/>
      <c r="AW76" s="291"/>
      <c r="AX76" s="291"/>
      <c r="AY76" s="291"/>
      <c r="AZ76" s="291"/>
      <c r="BA76" s="291"/>
      <c r="BB76" s="291"/>
      <c r="BC76" s="291"/>
      <c r="BD76" s="291"/>
      <c r="BE76" s="291"/>
      <c r="BF76" s="291"/>
      <c r="BG76" s="291"/>
      <c r="BH76" s="291"/>
      <c r="BI76" s="289"/>
      <c r="BJ76" s="289"/>
      <c r="BK76" s="289"/>
      <c r="BL76" s="289"/>
      <c r="BM76" s="289"/>
      <c r="BN76" s="289"/>
      <c r="BO76" s="289"/>
      <c r="BP76" s="289"/>
      <c r="BQ76" s="289"/>
      <c r="BR76" s="289"/>
      <c r="BS76" s="289"/>
      <c r="BT76" s="289"/>
      <c r="BU76" s="289"/>
      <c r="BV76" s="289"/>
      <c r="BW76" s="289"/>
      <c r="BX76" s="289"/>
      <c r="BY76" s="289"/>
      <c r="BZ76" s="289"/>
      <c r="CA76" s="289"/>
      <c r="CB76" s="289"/>
    </row>
    <row r="77" spans="1:80" s="150" customFormat="1" ht="15" customHeight="1" x14ac:dyDescent="0.2">
      <c r="A77" s="290" t="s">
        <v>160</v>
      </c>
      <c r="B77" s="290"/>
      <c r="C77" s="290"/>
      <c r="D77" s="290"/>
      <c r="E77" s="290"/>
      <c r="F77" s="290"/>
      <c r="G77" s="291" t="s">
        <v>374</v>
      </c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  <c r="AO77" s="291"/>
      <c r="AP77" s="291"/>
      <c r="AQ77" s="291"/>
      <c r="AR77" s="291"/>
      <c r="AS77" s="291"/>
      <c r="AT77" s="291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  <c r="BG77" s="291"/>
      <c r="BH77" s="291"/>
      <c r="BI77" s="292">
        <v>115467</v>
      </c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2"/>
    </row>
    <row r="78" spans="1:80" s="150" customFormat="1" ht="15" customHeight="1" x14ac:dyDescent="0.2">
      <c r="A78" s="290" t="s">
        <v>161</v>
      </c>
      <c r="B78" s="290"/>
      <c r="C78" s="290"/>
      <c r="D78" s="290"/>
      <c r="E78" s="290"/>
      <c r="F78" s="290"/>
      <c r="G78" s="291" t="s">
        <v>162</v>
      </c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91"/>
      <c r="BF78" s="291"/>
      <c r="BG78" s="291"/>
      <c r="BH78" s="291"/>
      <c r="BI78" s="289"/>
      <c r="BJ78" s="289"/>
      <c r="BK78" s="289"/>
      <c r="BL78" s="289"/>
      <c r="BM78" s="289"/>
      <c r="BN78" s="289"/>
      <c r="BO78" s="289"/>
      <c r="BP78" s="289"/>
      <c r="BQ78" s="289"/>
      <c r="BR78" s="289"/>
      <c r="BS78" s="289"/>
      <c r="BT78" s="289"/>
      <c r="BU78" s="289"/>
      <c r="BV78" s="289"/>
      <c r="BW78" s="289"/>
      <c r="BX78" s="289"/>
      <c r="BY78" s="289"/>
      <c r="BZ78" s="289"/>
      <c r="CA78" s="289"/>
      <c r="CB78" s="289"/>
    </row>
    <row r="79" spans="1:80" s="150" customFormat="1" ht="15" customHeight="1" x14ac:dyDescent="0.2">
      <c r="A79" s="290" t="s">
        <v>163</v>
      </c>
      <c r="B79" s="290"/>
      <c r="C79" s="290"/>
      <c r="D79" s="290"/>
      <c r="E79" s="290"/>
      <c r="F79" s="290"/>
      <c r="G79" s="291" t="s">
        <v>164</v>
      </c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  <c r="AO79" s="291"/>
      <c r="AP79" s="291"/>
      <c r="AQ79" s="291"/>
      <c r="AR79" s="291"/>
      <c r="AS79" s="291"/>
      <c r="AT79" s="291"/>
      <c r="AU79" s="291"/>
      <c r="AV79" s="291"/>
      <c r="AW79" s="291"/>
      <c r="AX79" s="291"/>
      <c r="AY79" s="291"/>
      <c r="AZ79" s="291"/>
      <c r="BA79" s="291"/>
      <c r="BB79" s="291"/>
      <c r="BC79" s="291"/>
      <c r="BD79" s="291"/>
      <c r="BE79" s="291"/>
      <c r="BF79" s="291"/>
      <c r="BG79" s="291"/>
      <c r="BH79" s="291"/>
      <c r="BI79" s="289"/>
      <c r="BJ79" s="289"/>
      <c r="BK79" s="289"/>
      <c r="BL79" s="289"/>
      <c r="BM79" s="289"/>
      <c r="BN79" s="289"/>
      <c r="BO79" s="289"/>
      <c r="BP79" s="289"/>
      <c r="BQ79" s="289"/>
      <c r="BR79" s="289"/>
      <c r="BS79" s="289"/>
      <c r="BT79" s="289"/>
      <c r="BU79" s="289"/>
      <c r="BV79" s="289"/>
      <c r="BW79" s="289"/>
      <c r="BX79" s="289"/>
      <c r="BY79" s="289"/>
      <c r="BZ79" s="289"/>
      <c r="CA79" s="289"/>
      <c r="CB79" s="289"/>
    </row>
    <row r="80" spans="1:80" s="150" customFormat="1" ht="15" customHeight="1" x14ac:dyDescent="0.2">
      <c r="A80" s="290" t="s">
        <v>165</v>
      </c>
      <c r="B80" s="290"/>
      <c r="C80" s="290"/>
      <c r="D80" s="290"/>
      <c r="E80" s="290"/>
      <c r="F80" s="290"/>
      <c r="G80" s="291" t="s">
        <v>166</v>
      </c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  <c r="AO80" s="291"/>
      <c r="AP80" s="291"/>
      <c r="AQ80" s="291"/>
      <c r="AR80" s="291"/>
      <c r="AS80" s="291"/>
      <c r="AT80" s="291"/>
      <c r="AU80" s="291"/>
      <c r="AV80" s="291"/>
      <c r="AW80" s="291"/>
      <c r="AX80" s="291"/>
      <c r="AY80" s="291"/>
      <c r="AZ80" s="291"/>
      <c r="BA80" s="291"/>
      <c r="BB80" s="291"/>
      <c r="BC80" s="291"/>
      <c r="BD80" s="291"/>
      <c r="BE80" s="291"/>
      <c r="BF80" s="291"/>
      <c r="BG80" s="291"/>
      <c r="BH80" s="291"/>
      <c r="BI80" s="289"/>
      <c r="BJ80" s="289"/>
      <c r="BK80" s="289"/>
      <c r="BL80" s="289"/>
      <c r="BM80" s="289"/>
      <c r="BN80" s="289"/>
      <c r="BO80" s="289"/>
      <c r="BP80" s="289"/>
      <c r="BQ80" s="289"/>
      <c r="BR80" s="289"/>
      <c r="BS80" s="289"/>
      <c r="BT80" s="289"/>
      <c r="BU80" s="289"/>
      <c r="BV80" s="289"/>
      <c r="BW80" s="289"/>
      <c r="BX80" s="289"/>
      <c r="BY80" s="289"/>
      <c r="BZ80" s="289"/>
      <c r="CA80" s="289"/>
      <c r="CB80" s="289"/>
    </row>
    <row r="81" spans="1:80" s="150" customFormat="1" x14ac:dyDescent="0.2">
      <c r="A81" s="293" t="s">
        <v>167</v>
      </c>
      <c r="B81" s="294"/>
      <c r="C81" s="294"/>
      <c r="D81" s="294"/>
      <c r="E81" s="294"/>
      <c r="F81" s="295"/>
      <c r="G81" s="302" t="s">
        <v>168</v>
      </c>
      <c r="H81" s="302"/>
      <c r="I81" s="302"/>
      <c r="J81" s="302"/>
      <c r="K81" s="302"/>
      <c r="L81" s="302"/>
      <c r="M81" s="302"/>
      <c r="N81" s="302"/>
      <c r="O81" s="302"/>
      <c r="P81" s="302"/>
      <c r="Q81" s="302"/>
      <c r="R81" s="302"/>
      <c r="S81" s="302"/>
      <c r="T81" s="302"/>
      <c r="U81" s="302"/>
      <c r="V81" s="302"/>
      <c r="W81" s="302"/>
      <c r="X81" s="302"/>
      <c r="Y81" s="302"/>
      <c r="Z81" s="302"/>
      <c r="AA81" s="302"/>
      <c r="AB81" s="302"/>
      <c r="AC81" s="302"/>
      <c r="AD81" s="302"/>
      <c r="AE81" s="302"/>
      <c r="AF81" s="302"/>
      <c r="AG81" s="302"/>
      <c r="AH81" s="302"/>
      <c r="AI81" s="302"/>
      <c r="AJ81" s="302"/>
      <c r="AK81" s="302"/>
      <c r="AL81" s="302"/>
      <c r="AM81" s="302"/>
      <c r="AN81" s="302"/>
      <c r="AO81" s="302"/>
      <c r="AP81" s="302"/>
      <c r="AQ81" s="302"/>
      <c r="AR81" s="302"/>
      <c r="AS81" s="302"/>
      <c r="AT81" s="302"/>
      <c r="AU81" s="302"/>
      <c r="AV81" s="302"/>
      <c r="AW81" s="302"/>
      <c r="AX81" s="302"/>
      <c r="AY81" s="302"/>
      <c r="AZ81" s="302"/>
      <c r="BA81" s="302"/>
      <c r="BB81" s="302"/>
      <c r="BC81" s="302"/>
      <c r="BD81" s="302"/>
      <c r="BE81" s="302"/>
      <c r="BF81" s="302"/>
      <c r="BG81" s="302"/>
      <c r="BH81" s="302"/>
      <c r="BI81" s="303">
        <f>BI95</f>
        <v>68715.62</v>
      </c>
      <c r="BJ81" s="304"/>
      <c r="BK81" s="304"/>
      <c r="BL81" s="304"/>
      <c r="BM81" s="304"/>
      <c r="BN81" s="304"/>
      <c r="BO81" s="304"/>
      <c r="BP81" s="304"/>
      <c r="BQ81" s="304"/>
      <c r="BR81" s="304"/>
      <c r="BS81" s="304"/>
      <c r="BT81" s="304"/>
      <c r="BU81" s="304"/>
      <c r="BV81" s="304"/>
      <c r="BW81" s="304"/>
      <c r="BX81" s="304"/>
      <c r="BY81" s="304"/>
      <c r="BZ81" s="304"/>
      <c r="CA81" s="304"/>
      <c r="CB81" s="305"/>
    </row>
    <row r="82" spans="1:80" s="150" customFormat="1" x14ac:dyDescent="0.2">
      <c r="A82" s="296"/>
      <c r="B82" s="297"/>
      <c r="C82" s="297"/>
      <c r="D82" s="297"/>
      <c r="E82" s="297"/>
      <c r="F82" s="298"/>
      <c r="G82" s="312" t="s">
        <v>169</v>
      </c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3"/>
      <c r="BE82" s="313"/>
      <c r="BF82" s="313"/>
      <c r="BG82" s="313"/>
      <c r="BH82" s="314"/>
      <c r="BI82" s="306"/>
      <c r="BJ82" s="307"/>
      <c r="BK82" s="307"/>
      <c r="BL82" s="307"/>
      <c r="BM82" s="307"/>
      <c r="BN82" s="307"/>
      <c r="BO82" s="307"/>
      <c r="BP82" s="307"/>
      <c r="BQ82" s="307"/>
      <c r="BR82" s="307"/>
      <c r="BS82" s="307"/>
      <c r="BT82" s="307"/>
      <c r="BU82" s="307"/>
      <c r="BV82" s="307"/>
      <c r="BW82" s="307"/>
      <c r="BX82" s="307"/>
      <c r="BY82" s="307"/>
      <c r="BZ82" s="307"/>
      <c r="CA82" s="307"/>
      <c r="CB82" s="308"/>
    </row>
    <row r="83" spans="1:80" s="150" customFormat="1" x14ac:dyDescent="0.2">
      <c r="A83" s="299"/>
      <c r="B83" s="300"/>
      <c r="C83" s="300"/>
      <c r="D83" s="300"/>
      <c r="E83" s="300"/>
      <c r="F83" s="301"/>
      <c r="G83" s="315" t="s">
        <v>170</v>
      </c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5"/>
      <c r="BB83" s="315"/>
      <c r="BC83" s="315"/>
      <c r="BD83" s="315"/>
      <c r="BE83" s="315"/>
      <c r="BF83" s="315"/>
      <c r="BG83" s="315"/>
      <c r="BH83" s="315"/>
      <c r="BI83" s="309"/>
      <c r="BJ83" s="310"/>
      <c r="BK83" s="310"/>
      <c r="BL83" s="310"/>
      <c r="BM83" s="310"/>
      <c r="BN83" s="310"/>
      <c r="BO83" s="310"/>
      <c r="BP83" s="310"/>
      <c r="BQ83" s="310"/>
      <c r="BR83" s="310"/>
      <c r="BS83" s="310"/>
      <c r="BT83" s="310"/>
      <c r="BU83" s="310"/>
      <c r="BV83" s="310"/>
      <c r="BW83" s="310"/>
      <c r="BX83" s="310"/>
      <c r="BY83" s="310"/>
      <c r="BZ83" s="310"/>
      <c r="CA83" s="310"/>
      <c r="CB83" s="311"/>
    </row>
    <row r="84" spans="1:80" s="150" customFormat="1" x14ac:dyDescent="0.2">
      <c r="A84" s="290"/>
      <c r="B84" s="290"/>
      <c r="C84" s="290"/>
      <c r="D84" s="290"/>
      <c r="E84" s="290"/>
      <c r="F84" s="290"/>
      <c r="G84" s="291" t="s">
        <v>66</v>
      </c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  <c r="AM84" s="291"/>
      <c r="AN84" s="291"/>
      <c r="AO84" s="291"/>
      <c r="AP84" s="291"/>
      <c r="AQ84" s="291"/>
      <c r="AR84" s="291"/>
      <c r="AS84" s="291"/>
      <c r="AT84" s="291"/>
      <c r="AU84" s="291"/>
      <c r="AV84" s="291"/>
      <c r="AW84" s="291"/>
      <c r="AX84" s="291"/>
      <c r="AY84" s="291"/>
      <c r="AZ84" s="291"/>
      <c r="BA84" s="291"/>
      <c r="BB84" s="291"/>
      <c r="BC84" s="291"/>
      <c r="BD84" s="291"/>
      <c r="BE84" s="291"/>
      <c r="BF84" s="291"/>
      <c r="BG84" s="291"/>
      <c r="BH84" s="291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2"/>
    </row>
    <row r="85" spans="1:80" s="150" customFormat="1" ht="15" customHeight="1" x14ac:dyDescent="0.2">
      <c r="A85" s="290" t="s">
        <v>171</v>
      </c>
      <c r="B85" s="290"/>
      <c r="C85" s="290"/>
      <c r="D85" s="290"/>
      <c r="E85" s="290"/>
      <c r="F85" s="290"/>
      <c r="G85" s="291" t="s">
        <v>336</v>
      </c>
      <c r="H85" s="291"/>
      <c r="I85" s="291"/>
      <c r="J85" s="291"/>
      <c r="K85" s="291"/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  <c r="AM85" s="291"/>
      <c r="AN85" s="291"/>
      <c r="AO85" s="291"/>
      <c r="AP85" s="291"/>
      <c r="AQ85" s="291"/>
      <c r="AR85" s="291"/>
      <c r="AS85" s="291"/>
      <c r="AT85" s="291"/>
      <c r="AU85" s="291"/>
      <c r="AV85" s="291"/>
      <c r="AW85" s="291"/>
      <c r="AX85" s="291"/>
      <c r="AY85" s="291"/>
      <c r="AZ85" s="291"/>
      <c r="BA85" s="291"/>
      <c r="BB85" s="291"/>
      <c r="BC85" s="291"/>
      <c r="BD85" s="291"/>
      <c r="BE85" s="291"/>
      <c r="BF85" s="291"/>
      <c r="BG85" s="291"/>
      <c r="BH85" s="291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2"/>
    </row>
    <row r="86" spans="1:80" s="150" customFormat="1" ht="15" customHeight="1" x14ac:dyDescent="0.2">
      <c r="A86" s="290" t="s">
        <v>172</v>
      </c>
      <c r="B86" s="290"/>
      <c r="C86" s="290"/>
      <c r="D86" s="290"/>
      <c r="E86" s="290"/>
      <c r="F86" s="290"/>
      <c r="G86" s="291" t="s">
        <v>143</v>
      </c>
      <c r="H86" s="291"/>
      <c r="I86" s="291"/>
      <c r="J86" s="291"/>
      <c r="K86" s="291"/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  <c r="AM86" s="291"/>
      <c r="AN86" s="291"/>
      <c r="AO86" s="291"/>
      <c r="AP86" s="291"/>
      <c r="AQ86" s="291"/>
      <c r="AR86" s="291"/>
      <c r="AS86" s="291"/>
      <c r="AT86" s="291"/>
      <c r="AU86" s="291"/>
      <c r="AV86" s="291"/>
      <c r="AW86" s="291"/>
      <c r="AX86" s="291"/>
      <c r="AY86" s="291"/>
      <c r="AZ86" s="291"/>
      <c r="BA86" s="291"/>
      <c r="BB86" s="291"/>
      <c r="BC86" s="291"/>
      <c r="BD86" s="291"/>
      <c r="BE86" s="291"/>
      <c r="BF86" s="291"/>
      <c r="BG86" s="291"/>
      <c r="BH86" s="291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2"/>
    </row>
    <row r="87" spans="1:80" s="150" customFormat="1" ht="15" customHeight="1" x14ac:dyDescent="0.2">
      <c r="A87" s="290" t="s">
        <v>173</v>
      </c>
      <c r="B87" s="290"/>
      <c r="C87" s="290"/>
      <c r="D87" s="290"/>
      <c r="E87" s="290"/>
      <c r="F87" s="290"/>
      <c r="G87" s="291" t="s">
        <v>145</v>
      </c>
      <c r="H87" s="291"/>
      <c r="I87" s="291"/>
      <c r="J87" s="291"/>
      <c r="K87" s="291"/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  <c r="AM87" s="291"/>
      <c r="AN87" s="291"/>
      <c r="AO87" s="291"/>
      <c r="AP87" s="291"/>
      <c r="AQ87" s="291"/>
      <c r="AR87" s="291"/>
      <c r="AS87" s="291"/>
      <c r="AT87" s="291"/>
      <c r="AU87" s="291"/>
      <c r="AV87" s="291"/>
      <c r="AW87" s="291"/>
      <c r="AX87" s="291"/>
      <c r="AY87" s="291"/>
      <c r="AZ87" s="291"/>
      <c r="BA87" s="291"/>
      <c r="BB87" s="291"/>
      <c r="BC87" s="291"/>
      <c r="BD87" s="291"/>
      <c r="BE87" s="291"/>
      <c r="BF87" s="291"/>
      <c r="BG87" s="291"/>
      <c r="BH87" s="291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2"/>
    </row>
    <row r="88" spans="1:80" s="150" customFormat="1" ht="15" customHeight="1" x14ac:dyDescent="0.2">
      <c r="A88" s="290" t="s">
        <v>174</v>
      </c>
      <c r="B88" s="290"/>
      <c r="C88" s="290"/>
      <c r="D88" s="290"/>
      <c r="E88" s="290"/>
      <c r="F88" s="290"/>
      <c r="G88" s="291" t="s">
        <v>147</v>
      </c>
      <c r="H88" s="291"/>
      <c r="I88" s="291"/>
      <c r="J88" s="291"/>
      <c r="K88" s="291"/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  <c r="AM88" s="291"/>
      <c r="AN88" s="291"/>
      <c r="AO88" s="291"/>
      <c r="AP88" s="291"/>
      <c r="AQ88" s="291"/>
      <c r="AR88" s="291"/>
      <c r="AS88" s="291"/>
      <c r="AT88" s="291"/>
      <c r="AU88" s="291"/>
      <c r="AV88" s="291"/>
      <c r="AW88" s="291"/>
      <c r="AX88" s="291"/>
      <c r="AY88" s="291"/>
      <c r="AZ88" s="291"/>
      <c r="BA88" s="291"/>
      <c r="BB88" s="291"/>
      <c r="BC88" s="291"/>
      <c r="BD88" s="291"/>
      <c r="BE88" s="291"/>
      <c r="BF88" s="291"/>
      <c r="BG88" s="291"/>
      <c r="BH88" s="291"/>
      <c r="BI88" s="289"/>
      <c r="BJ88" s="289"/>
      <c r="BK88" s="289"/>
      <c r="BL88" s="289"/>
      <c r="BM88" s="289"/>
      <c r="BN88" s="289"/>
      <c r="BO88" s="289"/>
      <c r="BP88" s="289"/>
      <c r="BQ88" s="289"/>
      <c r="BR88" s="289"/>
      <c r="BS88" s="289"/>
      <c r="BT88" s="289"/>
      <c r="BU88" s="289"/>
      <c r="BV88" s="289"/>
      <c r="BW88" s="289"/>
      <c r="BX88" s="289"/>
      <c r="BY88" s="289"/>
      <c r="BZ88" s="289"/>
      <c r="CA88" s="289"/>
      <c r="CB88" s="289"/>
    </row>
    <row r="89" spans="1:80" s="150" customFormat="1" ht="15" customHeight="1" x14ac:dyDescent="0.2">
      <c r="A89" s="290" t="s">
        <v>175</v>
      </c>
      <c r="B89" s="290"/>
      <c r="C89" s="290"/>
      <c r="D89" s="290"/>
      <c r="E89" s="290"/>
      <c r="F89" s="290"/>
      <c r="G89" s="291" t="s">
        <v>149</v>
      </c>
      <c r="H89" s="291"/>
      <c r="I89" s="291"/>
      <c r="J89" s="291"/>
      <c r="K89" s="291"/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  <c r="AM89" s="291"/>
      <c r="AN89" s="291"/>
      <c r="AO89" s="291"/>
      <c r="AP89" s="291"/>
      <c r="AQ89" s="291"/>
      <c r="AR89" s="291"/>
      <c r="AS89" s="291"/>
      <c r="AT89" s="291"/>
      <c r="AU89" s="291"/>
      <c r="AV89" s="291"/>
      <c r="AW89" s="291"/>
      <c r="AX89" s="291"/>
      <c r="AY89" s="291"/>
      <c r="AZ89" s="291"/>
      <c r="BA89" s="291"/>
      <c r="BB89" s="291"/>
      <c r="BC89" s="291"/>
      <c r="BD89" s="291"/>
      <c r="BE89" s="291"/>
      <c r="BF89" s="291"/>
      <c r="BG89" s="291"/>
      <c r="BH89" s="291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2"/>
    </row>
    <row r="90" spans="1:80" s="150" customFormat="1" ht="15" customHeight="1" x14ac:dyDescent="0.2">
      <c r="A90" s="290" t="s">
        <v>176</v>
      </c>
      <c r="B90" s="290"/>
      <c r="C90" s="290"/>
      <c r="D90" s="290"/>
      <c r="E90" s="290"/>
      <c r="F90" s="290"/>
      <c r="G90" s="291" t="s">
        <v>151</v>
      </c>
      <c r="H90" s="291"/>
      <c r="I90" s="291"/>
      <c r="J90" s="291"/>
      <c r="K90" s="291"/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  <c r="AM90" s="291"/>
      <c r="AN90" s="291"/>
      <c r="AO90" s="291"/>
      <c r="AP90" s="291"/>
      <c r="AQ90" s="291"/>
      <c r="AR90" s="291"/>
      <c r="AS90" s="291"/>
      <c r="AT90" s="291"/>
      <c r="AU90" s="291"/>
      <c r="AV90" s="291"/>
      <c r="AW90" s="291"/>
      <c r="AX90" s="291"/>
      <c r="AY90" s="291"/>
      <c r="AZ90" s="291"/>
      <c r="BA90" s="291"/>
      <c r="BB90" s="291"/>
      <c r="BC90" s="291"/>
      <c r="BD90" s="291"/>
      <c r="BE90" s="291"/>
      <c r="BF90" s="291"/>
      <c r="BG90" s="291"/>
      <c r="BH90" s="291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2"/>
    </row>
    <row r="91" spans="1:80" s="150" customFormat="1" ht="15" customHeight="1" x14ac:dyDescent="0.2">
      <c r="A91" s="290" t="s">
        <v>177</v>
      </c>
      <c r="B91" s="290"/>
      <c r="C91" s="290"/>
      <c r="D91" s="290"/>
      <c r="E91" s="290"/>
      <c r="F91" s="290"/>
      <c r="G91" s="291" t="s">
        <v>153</v>
      </c>
      <c r="H91" s="291"/>
      <c r="I91" s="291"/>
      <c r="J91" s="291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  <c r="AM91" s="291"/>
      <c r="AN91" s="291"/>
      <c r="AO91" s="291"/>
      <c r="AP91" s="291"/>
      <c r="AQ91" s="291"/>
      <c r="AR91" s="291"/>
      <c r="AS91" s="291"/>
      <c r="AT91" s="291"/>
      <c r="AU91" s="291"/>
      <c r="AV91" s="291"/>
      <c r="AW91" s="291"/>
      <c r="AX91" s="291"/>
      <c r="AY91" s="291"/>
      <c r="AZ91" s="291"/>
      <c r="BA91" s="291"/>
      <c r="BB91" s="291"/>
      <c r="BC91" s="291"/>
      <c r="BD91" s="291"/>
      <c r="BE91" s="291"/>
      <c r="BF91" s="291"/>
      <c r="BG91" s="291"/>
      <c r="BH91" s="291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2"/>
    </row>
    <row r="92" spans="1:80" s="150" customFormat="1" ht="15" customHeight="1" x14ac:dyDescent="0.2">
      <c r="A92" s="290" t="s">
        <v>178</v>
      </c>
      <c r="B92" s="290"/>
      <c r="C92" s="290"/>
      <c r="D92" s="290"/>
      <c r="E92" s="290"/>
      <c r="F92" s="290"/>
      <c r="G92" s="291" t="s">
        <v>155</v>
      </c>
      <c r="H92" s="291"/>
      <c r="I92" s="291"/>
      <c r="J92" s="291"/>
      <c r="K92" s="291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  <c r="AM92" s="291"/>
      <c r="AN92" s="291"/>
      <c r="AO92" s="291"/>
      <c r="AP92" s="291"/>
      <c r="AQ92" s="291"/>
      <c r="AR92" s="291"/>
      <c r="AS92" s="291"/>
      <c r="AT92" s="291"/>
      <c r="AU92" s="291"/>
      <c r="AV92" s="291"/>
      <c r="AW92" s="291"/>
      <c r="AX92" s="291"/>
      <c r="AY92" s="291"/>
      <c r="AZ92" s="291"/>
      <c r="BA92" s="291"/>
      <c r="BB92" s="291"/>
      <c r="BC92" s="291"/>
      <c r="BD92" s="291"/>
      <c r="BE92" s="291"/>
      <c r="BF92" s="291"/>
      <c r="BG92" s="291"/>
      <c r="BH92" s="291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2"/>
      <c r="CA92" s="292"/>
      <c r="CB92" s="292"/>
    </row>
    <row r="93" spans="1:80" s="150" customFormat="1" ht="15" customHeight="1" x14ac:dyDescent="0.2">
      <c r="A93" s="290" t="s">
        <v>179</v>
      </c>
      <c r="B93" s="290"/>
      <c r="C93" s="290"/>
      <c r="D93" s="290"/>
      <c r="E93" s="290"/>
      <c r="F93" s="290"/>
      <c r="G93" s="291" t="s">
        <v>157</v>
      </c>
      <c r="H93" s="291"/>
      <c r="I93" s="291"/>
      <c r="J93" s="291"/>
      <c r="K93" s="291"/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  <c r="AM93" s="291"/>
      <c r="AN93" s="291"/>
      <c r="AO93" s="291"/>
      <c r="AP93" s="291"/>
      <c r="AQ93" s="291"/>
      <c r="AR93" s="291"/>
      <c r="AS93" s="291"/>
      <c r="AT93" s="291"/>
      <c r="AU93" s="291"/>
      <c r="AV93" s="291"/>
      <c r="AW93" s="291"/>
      <c r="AX93" s="291"/>
      <c r="AY93" s="291"/>
      <c r="AZ93" s="291"/>
      <c r="BA93" s="291"/>
      <c r="BB93" s="291"/>
      <c r="BC93" s="291"/>
      <c r="BD93" s="291"/>
      <c r="BE93" s="291"/>
      <c r="BF93" s="291"/>
      <c r="BG93" s="291"/>
      <c r="BH93" s="291"/>
      <c r="BI93" s="292"/>
      <c r="BJ93" s="292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2"/>
      <c r="CA93" s="292"/>
      <c r="CB93" s="292"/>
    </row>
    <row r="94" spans="1:80" s="150" customFormat="1" ht="15" customHeight="1" x14ac:dyDescent="0.2">
      <c r="A94" s="290" t="s">
        <v>180</v>
      </c>
      <c r="B94" s="290"/>
      <c r="C94" s="290"/>
      <c r="D94" s="290"/>
      <c r="E94" s="290"/>
      <c r="F94" s="290"/>
      <c r="G94" s="291" t="s">
        <v>159</v>
      </c>
      <c r="H94" s="291"/>
      <c r="I94" s="291"/>
      <c r="J94" s="291"/>
      <c r="K94" s="291"/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  <c r="AM94" s="291"/>
      <c r="AN94" s="291"/>
      <c r="AO94" s="291"/>
      <c r="AP94" s="291"/>
      <c r="AQ94" s="291"/>
      <c r="AR94" s="291"/>
      <c r="AS94" s="291"/>
      <c r="AT94" s="291"/>
      <c r="AU94" s="291"/>
      <c r="AV94" s="291"/>
      <c r="AW94" s="291"/>
      <c r="AX94" s="291"/>
      <c r="AY94" s="291"/>
      <c r="AZ94" s="291"/>
      <c r="BA94" s="291"/>
      <c r="BB94" s="291"/>
      <c r="BC94" s="291"/>
      <c r="BD94" s="291"/>
      <c r="BE94" s="291"/>
      <c r="BF94" s="291"/>
      <c r="BG94" s="291"/>
      <c r="BH94" s="291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2"/>
      <c r="CA94" s="292"/>
      <c r="CB94" s="292"/>
    </row>
    <row r="95" spans="1:80" s="150" customFormat="1" ht="15" customHeight="1" x14ac:dyDescent="0.2">
      <c r="A95" s="290" t="s">
        <v>181</v>
      </c>
      <c r="B95" s="290"/>
      <c r="C95" s="290"/>
      <c r="D95" s="290"/>
      <c r="E95" s="290"/>
      <c r="F95" s="290"/>
      <c r="G95" s="291" t="s">
        <v>335</v>
      </c>
      <c r="H95" s="291"/>
      <c r="I95" s="291"/>
      <c r="J95" s="291"/>
      <c r="K95" s="291"/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  <c r="AM95" s="291"/>
      <c r="AN95" s="291"/>
      <c r="AO95" s="291"/>
      <c r="AP95" s="291"/>
      <c r="AQ95" s="291"/>
      <c r="AR95" s="291"/>
      <c r="AS95" s="291"/>
      <c r="AT95" s="291"/>
      <c r="AU95" s="291"/>
      <c r="AV95" s="291"/>
      <c r="AW95" s="291"/>
      <c r="AX95" s="291"/>
      <c r="AY95" s="291"/>
      <c r="AZ95" s="291"/>
      <c r="BA95" s="291"/>
      <c r="BB95" s="291"/>
      <c r="BC95" s="291"/>
      <c r="BD95" s="291"/>
      <c r="BE95" s="291"/>
      <c r="BF95" s="291"/>
      <c r="BG95" s="291"/>
      <c r="BH95" s="291"/>
      <c r="BI95" s="292">
        <v>68715.62</v>
      </c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2"/>
      <c r="CA95" s="292"/>
      <c r="CB95" s="292"/>
    </row>
    <row r="96" spans="1:80" ht="15" customHeight="1" x14ac:dyDescent="0.2">
      <c r="A96" s="287" t="s">
        <v>182</v>
      </c>
      <c r="B96" s="287"/>
      <c r="C96" s="287"/>
      <c r="D96" s="287"/>
      <c r="E96" s="287"/>
      <c r="F96" s="287"/>
      <c r="G96" s="288" t="s">
        <v>162</v>
      </c>
      <c r="H96" s="288"/>
      <c r="I96" s="288"/>
      <c r="J96" s="288"/>
      <c r="K96" s="288"/>
      <c r="L96" s="288"/>
      <c r="M96" s="288"/>
      <c r="N96" s="288"/>
      <c r="O96" s="288"/>
      <c r="P96" s="288"/>
      <c r="Q96" s="288"/>
      <c r="R96" s="288"/>
      <c r="S96" s="288"/>
      <c r="T96" s="288"/>
      <c r="U96" s="288"/>
      <c r="V96" s="288"/>
      <c r="W96" s="288"/>
      <c r="X96" s="288"/>
      <c r="Y96" s="288"/>
      <c r="Z96" s="288"/>
      <c r="AA96" s="288"/>
      <c r="AB96" s="288"/>
      <c r="AC96" s="288"/>
      <c r="AD96" s="288"/>
      <c r="AE96" s="288"/>
      <c r="AF96" s="288"/>
      <c r="AG96" s="288"/>
      <c r="AH96" s="288"/>
      <c r="AI96" s="288"/>
      <c r="AJ96" s="288"/>
      <c r="AK96" s="288"/>
      <c r="AL96" s="288"/>
      <c r="AM96" s="288"/>
      <c r="AN96" s="288"/>
      <c r="AO96" s="288"/>
      <c r="AP96" s="288"/>
      <c r="AQ96" s="288"/>
      <c r="AR96" s="288"/>
      <c r="AS96" s="288"/>
      <c r="AT96" s="288"/>
      <c r="AU96" s="288"/>
      <c r="AV96" s="288"/>
      <c r="AW96" s="288"/>
      <c r="AX96" s="288"/>
      <c r="AY96" s="288"/>
      <c r="AZ96" s="288"/>
      <c r="BA96" s="288"/>
      <c r="BB96" s="288"/>
      <c r="BC96" s="288"/>
      <c r="BD96" s="288"/>
      <c r="BE96" s="288"/>
      <c r="BF96" s="288"/>
      <c r="BG96" s="288"/>
      <c r="BH96" s="288"/>
      <c r="BI96" s="289"/>
      <c r="BJ96" s="289"/>
      <c r="BK96" s="289"/>
      <c r="BL96" s="289"/>
      <c r="BM96" s="289"/>
      <c r="BN96" s="289"/>
      <c r="BO96" s="289"/>
      <c r="BP96" s="289"/>
      <c r="BQ96" s="289"/>
      <c r="BR96" s="289"/>
      <c r="BS96" s="289"/>
      <c r="BT96" s="289"/>
      <c r="BU96" s="289"/>
      <c r="BV96" s="289"/>
      <c r="BW96" s="289"/>
      <c r="BX96" s="289"/>
      <c r="BY96" s="289"/>
      <c r="BZ96" s="289"/>
      <c r="CA96" s="289"/>
      <c r="CB96" s="289"/>
    </row>
    <row r="97" spans="1:80" ht="15" customHeight="1" x14ac:dyDescent="0.2">
      <c r="A97" s="287" t="s">
        <v>183</v>
      </c>
      <c r="B97" s="287"/>
      <c r="C97" s="287"/>
      <c r="D97" s="287"/>
      <c r="E97" s="287"/>
      <c r="F97" s="287"/>
      <c r="G97" s="288" t="s">
        <v>164</v>
      </c>
      <c r="H97" s="288"/>
      <c r="I97" s="288"/>
      <c r="J97" s="288"/>
      <c r="K97" s="288"/>
      <c r="L97" s="288"/>
      <c r="M97" s="288"/>
      <c r="N97" s="288"/>
      <c r="O97" s="288"/>
      <c r="P97" s="288"/>
      <c r="Q97" s="288"/>
      <c r="R97" s="288"/>
      <c r="S97" s="288"/>
      <c r="T97" s="288"/>
      <c r="U97" s="288"/>
      <c r="V97" s="288"/>
      <c r="W97" s="288"/>
      <c r="X97" s="288"/>
      <c r="Y97" s="288"/>
      <c r="Z97" s="288"/>
      <c r="AA97" s="288"/>
      <c r="AB97" s="288"/>
      <c r="AC97" s="288"/>
      <c r="AD97" s="288"/>
      <c r="AE97" s="288"/>
      <c r="AF97" s="288"/>
      <c r="AG97" s="288"/>
      <c r="AH97" s="288"/>
      <c r="AI97" s="288"/>
      <c r="AJ97" s="288"/>
      <c r="AK97" s="288"/>
      <c r="AL97" s="288"/>
      <c r="AM97" s="288"/>
      <c r="AN97" s="288"/>
      <c r="AO97" s="288"/>
      <c r="AP97" s="288"/>
      <c r="AQ97" s="288"/>
      <c r="AR97" s="288"/>
      <c r="AS97" s="288"/>
      <c r="AT97" s="288"/>
      <c r="AU97" s="288"/>
      <c r="AV97" s="288"/>
      <c r="AW97" s="288"/>
      <c r="AX97" s="288"/>
      <c r="AY97" s="288"/>
      <c r="AZ97" s="288"/>
      <c r="BA97" s="288"/>
      <c r="BB97" s="288"/>
      <c r="BC97" s="288"/>
      <c r="BD97" s="288"/>
      <c r="BE97" s="288"/>
      <c r="BF97" s="288"/>
      <c r="BG97" s="288"/>
      <c r="BH97" s="288"/>
      <c r="BI97" s="289"/>
      <c r="BJ97" s="289"/>
      <c r="BK97" s="289"/>
      <c r="BL97" s="289"/>
      <c r="BM97" s="289"/>
      <c r="BN97" s="289"/>
      <c r="BO97" s="289"/>
      <c r="BP97" s="289"/>
      <c r="BQ97" s="289"/>
      <c r="BR97" s="289"/>
      <c r="BS97" s="289"/>
      <c r="BT97" s="289"/>
      <c r="BU97" s="289"/>
      <c r="BV97" s="289"/>
      <c r="BW97" s="289"/>
      <c r="BX97" s="289"/>
      <c r="BY97" s="289"/>
      <c r="BZ97" s="289"/>
      <c r="CA97" s="289"/>
      <c r="CB97" s="289"/>
    </row>
    <row r="98" spans="1:80" ht="15" customHeight="1" x14ac:dyDescent="0.2">
      <c r="A98" s="287" t="s">
        <v>184</v>
      </c>
      <c r="B98" s="287"/>
      <c r="C98" s="287"/>
      <c r="D98" s="287"/>
      <c r="E98" s="287"/>
      <c r="F98" s="287"/>
      <c r="G98" s="288" t="s">
        <v>166</v>
      </c>
      <c r="H98" s="288"/>
      <c r="I98" s="288"/>
      <c r="J98" s="288"/>
      <c r="K98" s="288"/>
      <c r="L98" s="288"/>
      <c r="M98" s="288"/>
      <c r="N98" s="288"/>
      <c r="O98" s="288"/>
      <c r="P98" s="288"/>
      <c r="Q98" s="288"/>
      <c r="R98" s="288"/>
      <c r="S98" s="288"/>
      <c r="T98" s="288"/>
      <c r="U98" s="288"/>
      <c r="V98" s="288"/>
      <c r="W98" s="288"/>
      <c r="X98" s="288"/>
      <c r="Y98" s="288"/>
      <c r="Z98" s="288"/>
      <c r="AA98" s="288"/>
      <c r="AB98" s="288"/>
      <c r="AC98" s="288"/>
      <c r="AD98" s="288"/>
      <c r="AE98" s="288"/>
      <c r="AF98" s="288"/>
      <c r="AG98" s="288"/>
      <c r="AH98" s="288"/>
      <c r="AI98" s="288"/>
      <c r="AJ98" s="288"/>
      <c r="AK98" s="288"/>
      <c r="AL98" s="288"/>
      <c r="AM98" s="288"/>
      <c r="AN98" s="288"/>
      <c r="AO98" s="288"/>
      <c r="AP98" s="288"/>
      <c r="AQ98" s="288"/>
      <c r="AR98" s="288"/>
      <c r="AS98" s="288"/>
      <c r="AT98" s="288"/>
      <c r="AU98" s="288"/>
      <c r="AV98" s="288"/>
      <c r="AW98" s="288"/>
      <c r="AX98" s="288"/>
      <c r="AY98" s="288"/>
      <c r="AZ98" s="288"/>
      <c r="BA98" s="288"/>
      <c r="BB98" s="288"/>
      <c r="BC98" s="288"/>
      <c r="BD98" s="288"/>
      <c r="BE98" s="288"/>
      <c r="BF98" s="288"/>
      <c r="BG98" s="288"/>
      <c r="BH98" s="288"/>
      <c r="BI98" s="289"/>
      <c r="BJ98" s="289"/>
      <c r="BK98" s="289"/>
      <c r="BL98" s="289"/>
      <c r="BM98" s="289"/>
      <c r="BN98" s="289"/>
      <c r="BO98" s="289"/>
      <c r="BP98" s="289"/>
      <c r="BQ98" s="289"/>
      <c r="BR98" s="289"/>
      <c r="BS98" s="289"/>
      <c r="BT98" s="289"/>
      <c r="BU98" s="289"/>
      <c r="BV98" s="289"/>
      <c r="BW98" s="289"/>
      <c r="BX98" s="289"/>
      <c r="BY98" s="289"/>
      <c r="BZ98" s="289"/>
      <c r="CA98" s="289"/>
      <c r="CB98" s="289"/>
    </row>
    <row r="99" spans="1:80" x14ac:dyDescent="0.2">
      <c r="BI99" s="150"/>
      <c r="BJ99" s="150"/>
      <c r="BK99" s="150"/>
      <c r="BL99" s="150"/>
      <c r="BM99" s="150"/>
      <c r="BN99" s="150"/>
      <c r="BO99" s="150"/>
      <c r="BP99" s="150"/>
      <c r="BQ99" s="150"/>
      <c r="BR99" s="150"/>
      <c r="BS99" s="150"/>
      <c r="BT99" s="150"/>
      <c r="BU99" s="150"/>
      <c r="BV99" s="150"/>
      <c r="BW99" s="150"/>
      <c r="BX99" s="150"/>
      <c r="BY99" s="150"/>
      <c r="BZ99" s="150"/>
      <c r="CA99" s="150"/>
      <c r="CB99" s="150"/>
    </row>
    <row r="100" spans="1:80" x14ac:dyDescent="0.2">
      <c r="BI100" s="150"/>
      <c r="BJ100" s="150"/>
      <c r="BK100" s="150"/>
      <c r="BL100" s="150"/>
      <c r="BM100" s="150"/>
      <c r="BN100" s="150"/>
      <c r="BO100" s="150"/>
      <c r="BP100" s="150"/>
      <c r="BQ100" s="150"/>
      <c r="BR100" s="150"/>
      <c r="BS100" s="150"/>
      <c r="BT100" s="150"/>
      <c r="BU100" s="150"/>
      <c r="BV100" s="150"/>
      <c r="BW100" s="150"/>
      <c r="BX100" s="150"/>
      <c r="BY100" s="150"/>
      <c r="BZ100" s="150"/>
      <c r="CA100" s="150"/>
      <c r="CB100" s="150"/>
    </row>
    <row r="101" spans="1:80" x14ac:dyDescent="0.2">
      <c r="BI101" s="150"/>
      <c r="BJ101" s="150"/>
      <c r="BK101" s="150"/>
      <c r="BL101" s="150"/>
      <c r="BM101" s="150"/>
      <c r="BN101" s="150"/>
      <c r="BO101" s="150"/>
      <c r="BP101" s="150"/>
      <c r="BQ101" s="150"/>
      <c r="BR101" s="150"/>
      <c r="BS101" s="150"/>
      <c r="BT101" s="150"/>
      <c r="BU101" s="150"/>
      <c r="BV101" s="150"/>
      <c r="BW101" s="150"/>
      <c r="BX101" s="150"/>
      <c r="BY101" s="150"/>
      <c r="BZ101" s="150"/>
      <c r="CA101" s="150"/>
      <c r="CB101" s="150"/>
    </row>
    <row r="102" spans="1:80" x14ac:dyDescent="0.2">
      <c r="BI102" s="150"/>
      <c r="BJ102" s="150"/>
      <c r="BK102" s="150"/>
      <c r="BL102" s="150"/>
      <c r="BM102" s="150"/>
      <c r="BN102" s="150"/>
      <c r="BO102" s="150"/>
      <c r="BP102" s="150"/>
      <c r="BQ102" s="150"/>
      <c r="BR102" s="150"/>
      <c r="BS102" s="150"/>
      <c r="BT102" s="150"/>
      <c r="BU102" s="150"/>
      <c r="BV102" s="150"/>
      <c r="BW102" s="150"/>
      <c r="BX102" s="150"/>
      <c r="BY102" s="150"/>
      <c r="BZ102" s="150"/>
      <c r="CA102" s="150"/>
      <c r="CB102" s="150"/>
    </row>
  </sheetData>
  <mergeCells count="267">
    <mergeCell ref="A1:CB1"/>
    <mergeCell ref="AB2:AV2"/>
    <mergeCell ref="AW2:AY2"/>
    <mergeCell ref="AZ2:BB2"/>
    <mergeCell ref="AB3:AV3"/>
    <mergeCell ref="A5:F5"/>
    <mergeCell ref="G5:BH5"/>
    <mergeCell ref="BI5:CB5"/>
    <mergeCell ref="A8:F9"/>
    <mergeCell ref="G8:BH8"/>
    <mergeCell ref="BI8:CB9"/>
    <mergeCell ref="G9:BH9"/>
    <mergeCell ref="A10:F10"/>
    <mergeCell ref="G10:BH10"/>
    <mergeCell ref="BI10:CB10"/>
    <mergeCell ref="A6:F6"/>
    <mergeCell ref="G6:BH6"/>
    <mergeCell ref="BI6:CB6"/>
    <mergeCell ref="A7:F7"/>
    <mergeCell ref="G7:BH7"/>
    <mergeCell ref="BI7:CB7"/>
    <mergeCell ref="A13:F13"/>
    <mergeCell ref="G13:BH13"/>
    <mergeCell ref="BI13:CB13"/>
    <mergeCell ref="A14:F14"/>
    <mergeCell ref="G14:BH14"/>
    <mergeCell ref="BI14:CB14"/>
    <mergeCell ref="A11:F11"/>
    <mergeCell ref="G11:BH11"/>
    <mergeCell ref="BI11:CB11"/>
    <mergeCell ref="A12:F12"/>
    <mergeCell ref="G12:BH12"/>
    <mergeCell ref="BI12:CB12"/>
    <mergeCell ref="A17:F17"/>
    <mergeCell ref="G17:BH17"/>
    <mergeCell ref="BI17:CB17"/>
    <mergeCell ref="A18:F18"/>
    <mergeCell ref="G18:BH18"/>
    <mergeCell ref="BI18:CB18"/>
    <mergeCell ref="A15:F15"/>
    <mergeCell ref="G15:BH15"/>
    <mergeCell ref="BI15:CB15"/>
    <mergeCell ref="A16:F16"/>
    <mergeCell ref="G16:BH16"/>
    <mergeCell ref="BI16:CB16"/>
    <mergeCell ref="A21:F22"/>
    <mergeCell ref="G21:BH21"/>
    <mergeCell ref="BI21:CB22"/>
    <mergeCell ref="G22:BH22"/>
    <mergeCell ref="A23:F23"/>
    <mergeCell ref="G23:BH23"/>
    <mergeCell ref="BI23:CB23"/>
    <mergeCell ref="A19:F19"/>
    <mergeCell ref="G19:BH19"/>
    <mergeCell ref="BI19:CB19"/>
    <mergeCell ref="A20:F20"/>
    <mergeCell ref="G20:BH20"/>
    <mergeCell ref="BI20:CB20"/>
    <mergeCell ref="A28:F28"/>
    <mergeCell ref="G28:BH28"/>
    <mergeCell ref="BI28:CB28"/>
    <mergeCell ref="A29:F29"/>
    <mergeCell ref="G29:BH29"/>
    <mergeCell ref="BI29:CB29"/>
    <mergeCell ref="A24:F25"/>
    <mergeCell ref="G24:BH24"/>
    <mergeCell ref="BI24:CB25"/>
    <mergeCell ref="G25:BH25"/>
    <mergeCell ref="A26:F27"/>
    <mergeCell ref="G26:BH26"/>
    <mergeCell ref="BI26:CB27"/>
    <mergeCell ref="G27:BH27"/>
    <mergeCell ref="A32:F32"/>
    <mergeCell ref="G32:BH32"/>
    <mergeCell ref="BI32:CB32"/>
    <mergeCell ref="A33:F33"/>
    <mergeCell ref="G33:BH33"/>
    <mergeCell ref="BI33:CB33"/>
    <mergeCell ref="A30:F30"/>
    <mergeCell ref="G30:BH30"/>
    <mergeCell ref="BI30:CB30"/>
    <mergeCell ref="A31:F31"/>
    <mergeCell ref="G31:BH31"/>
    <mergeCell ref="BI31:CB31"/>
    <mergeCell ref="A36:F36"/>
    <mergeCell ref="G36:BH36"/>
    <mergeCell ref="BI36:CB36"/>
    <mergeCell ref="A37:F37"/>
    <mergeCell ref="G37:BH37"/>
    <mergeCell ref="BI37:CB37"/>
    <mergeCell ref="A34:F34"/>
    <mergeCell ref="G34:BH34"/>
    <mergeCell ref="BI34:CB34"/>
    <mergeCell ref="A35:F35"/>
    <mergeCell ref="G35:BH35"/>
    <mergeCell ref="BI35:CB35"/>
    <mergeCell ref="A40:F41"/>
    <mergeCell ref="G40:BH40"/>
    <mergeCell ref="BI40:CB41"/>
    <mergeCell ref="G41:BH41"/>
    <mergeCell ref="A42:F42"/>
    <mergeCell ref="G42:BH42"/>
    <mergeCell ref="BI42:CB42"/>
    <mergeCell ref="A38:F38"/>
    <mergeCell ref="G38:BH38"/>
    <mergeCell ref="BI38:CB38"/>
    <mergeCell ref="A39:F39"/>
    <mergeCell ref="G39:BH39"/>
    <mergeCell ref="BI39:CB39"/>
    <mergeCell ref="A45:F45"/>
    <mergeCell ref="G45:BH45"/>
    <mergeCell ref="BI45:CB45"/>
    <mergeCell ref="A46:F46"/>
    <mergeCell ref="G46:BH46"/>
    <mergeCell ref="BI46:CB46"/>
    <mergeCell ref="A43:F43"/>
    <mergeCell ref="G43:BH43"/>
    <mergeCell ref="BI43:CB43"/>
    <mergeCell ref="A44:F44"/>
    <mergeCell ref="G44:BH44"/>
    <mergeCell ref="BI44:CB44"/>
    <mergeCell ref="A49:F49"/>
    <mergeCell ref="G49:BH49"/>
    <mergeCell ref="BI49:CB49"/>
    <mergeCell ref="A50:F50"/>
    <mergeCell ref="G50:BH50"/>
    <mergeCell ref="BI50:CB50"/>
    <mergeCell ref="A47:F47"/>
    <mergeCell ref="G47:BH47"/>
    <mergeCell ref="BI47:CB47"/>
    <mergeCell ref="A48:F48"/>
    <mergeCell ref="G48:BH48"/>
    <mergeCell ref="BI48:CB48"/>
    <mergeCell ref="A53:F53"/>
    <mergeCell ref="G53:BH53"/>
    <mergeCell ref="BI53:CB53"/>
    <mergeCell ref="A54:F55"/>
    <mergeCell ref="G54:BH54"/>
    <mergeCell ref="BI54:CB55"/>
    <mergeCell ref="G55:BH55"/>
    <mergeCell ref="A51:F51"/>
    <mergeCell ref="G51:BH51"/>
    <mergeCell ref="BI51:CB51"/>
    <mergeCell ref="A52:F52"/>
    <mergeCell ref="G52:BH52"/>
    <mergeCell ref="BI52:CB52"/>
    <mergeCell ref="A59:F59"/>
    <mergeCell ref="G59:BH59"/>
    <mergeCell ref="BI59:CB59"/>
    <mergeCell ref="A60:F60"/>
    <mergeCell ref="G60:BH60"/>
    <mergeCell ref="BI60:CB60"/>
    <mergeCell ref="A56:F57"/>
    <mergeCell ref="G56:BH56"/>
    <mergeCell ref="BI56:CB57"/>
    <mergeCell ref="G57:BH57"/>
    <mergeCell ref="A58:F58"/>
    <mergeCell ref="G58:BH58"/>
    <mergeCell ref="BI58:CB58"/>
    <mergeCell ref="A63:F63"/>
    <mergeCell ref="G63:BH63"/>
    <mergeCell ref="BI63:CB63"/>
    <mergeCell ref="A64:F65"/>
    <mergeCell ref="G64:BH64"/>
    <mergeCell ref="BI64:CB65"/>
    <mergeCell ref="G65:BH65"/>
    <mergeCell ref="A61:F61"/>
    <mergeCell ref="G61:BH61"/>
    <mergeCell ref="BI61:CB61"/>
    <mergeCell ref="A62:F62"/>
    <mergeCell ref="G62:BH62"/>
    <mergeCell ref="BI62:CB62"/>
    <mergeCell ref="A68:F68"/>
    <mergeCell ref="G68:BH68"/>
    <mergeCell ref="BI68:CB68"/>
    <mergeCell ref="A69:F69"/>
    <mergeCell ref="G69:BH69"/>
    <mergeCell ref="BI69:CB69"/>
    <mergeCell ref="A66:F66"/>
    <mergeCell ref="G66:BH66"/>
    <mergeCell ref="BI66:CB66"/>
    <mergeCell ref="A67:F67"/>
    <mergeCell ref="G67:BH67"/>
    <mergeCell ref="BI67:CB67"/>
    <mergeCell ref="A72:F72"/>
    <mergeCell ref="G72:BH72"/>
    <mergeCell ref="BI72:CB72"/>
    <mergeCell ref="A73:F73"/>
    <mergeCell ref="G73:BH73"/>
    <mergeCell ref="BI73:CB73"/>
    <mergeCell ref="A70:F70"/>
    <mergeCell ref="G70:BH70"/>
    <mergeCell ref="BI70:CB70"/>
    <mergeCell ref="A71:F71"/>
    <mergeCell ref="G71:BH71"/>
    <mergeCell ref="BI71:CB71"/>
    <mergeCell ref="A76:F76"/>
    <mergeCell ref="G76:BH76"/>
    <mergeCell ref="BI76:CB76"/>
    <mergeCell ref="A77:F77"/>
    <mergeCell ref="G77:BH77"/>
    <mergeCell ref="BI77:CB77"/>
    <mergeCell ref="A74:F74"/>
    <mergeCell ref="G74:BH74"/>
    <mergeCell ref="BI74:CB74"/>
    <mergeCell ref="A75:F75"/>
    <mergeCell ref="G75:BH75"/>
    <mergeCell ref="BI75:CB75"/>
    <mergeCell ref="A80:F80"/>
    <mergeCell ref="G80:BH80"/>
    <mergeCell ref="BI80:CB80"/>
    <mergeCell ref="A81:F83"/>
    <mergeCell ref="G81:BH81"/>
    <mergeCell ref="BI81:CB83"/>
    <mergeCell ref="G82:BH82"/>
    <mergeCell ref="G83:BH83"/>
    <mergeCell ref="A78:F78"/>
    <mergeCell ref="G78:BH78"/>
    <mergeCell ref="BI78:CB78"/>
    <mergeCell ref="A79:F79"/>
    <mergeCell ref="G79:BH79"/>
    <mergeCell ref="BI79:CB79"/>
    <mergeCell ref="A86:F86"/>
    <mergeCell ref="G86:BH86"/>
    <mergeCell ref="BI86:CB86"/>
    <mergeCell ref="A87:F87"/>
    <mergeCell ref="G87:BH87"/>
    <mergeCell ref="BI87:CB87"/>
    <mergeCell ref="A84:F84"/>
    <mergeCell ref="G84:BH84"/>
    <mergeCell ref="BI84:CB84"/>
    <mergeCell ref="A85:F85"/>
    <mergeCell ref="G85:BH85"/>
    <mergeCell ref="BI85:CB85"/>
    <mergeCell ref="A90:F90"/>
    <mergeCell ref="G90:BH90"/>
    <mergeCell ref="BI90:CB90"/>
    <mergeCell ref="A91:F91"/>
    <mergeCell ref="G91:BH91"/>
    <mergeCell ref="BI91:CB91"/>
    <mergeCell ref="A88:F88"/>
    <mergeCell ref="G88:BH88"/>
    <mergeCell ref="BI88:CB88"/>
    <mergeCell ref="A89:F89"/>
    <mergeCell ref="G89:BH89"/>
    <mergeCell ref="BI89:CB89"/>
    <mergeCell ref="A94:F94"/>
    <mergeCell ref="G94:BH94"/>
    <mergeCell ref="BI94:CB94"/>
    <mergeCell ref="A95:F95"/>
    <mergeCell ref="G95:BH95"/>
    <mergeCell ref="BI95:CB95"/>
    <mergeCell ref="A92:F92"/>
    <mergeCell ref="G92:BH92"/>
    <mergeCell ref="BI92:CB92"/>
    <mergeCell ref="A93:F93"/>
    <mergeCell ref="G93:BH93"/>
    <mergeCell ref="BI93:CB93"/>
    <mergeCell ref="A98:F98"/>
    <mergeCell ref="G98:BH98"/>
    <mergeCell ref="BI98:CB98"/>
    <mergeCell ref="A96:F96"/>
    <mergeCell ref="G96:BH96"/>
    <mergeCell ref="BI96:CB96"/>
    <mergeCell ref="A97:F97"/>
    <mergeCell ref="G97:BH97"/>
    <mergeCell ref="BI97:CB9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"/>
  <sheetViews>
    <sheetView tabSelected="1" view="pageBreakPreview" topLeftCell="A38" zoomScale="120" zoomScaleNormal="100" zoomScaleSheetLayoutView="120" workbookViewId="0">
      <selection activeCell="H49" sqref="H49"/>
    </sheetView>
  </sheetViews>
  <sheetFormatPr defaultRowHeight="15" x14ac:dyDescent="0.25"/>
  <cols>
    <col min="1" max="1" width="20.7109375" customWidth="1"/>
    <col min="2" max="2" width="5.5703125" customWidth="1"/>
    <col min="3" max="3" width="9.42578125" customWidth="1"/>
    <col min="4" max="4" width="7" customWidth="1"/>
    <col min="5" max="5" width="5" customWidth="1"/>
    <col min="6" max="6" width="10.85546875" customWidth="1"/>
    <col min="7" max="7" width="10.7109375" customWidth="1"/>
    <col min="8" max="9" width="8.5703125" customWidth="1"/>
    <col min="10" max="10" width="7.28515625" customWidth="1"/>
    <col min="11" max="11" width="10.5703125" customWidth="1"/>
    <col min="12" max="12" width="9" customWidth="1"/>
    <col min="13" max="13" width="8.140625" customWidth="1"/>
    <col min="14" max="14" width="9" customWidth="1"/>
    <col min="15" max="15" width="12.7109375" customWidth="1"/>
    <col min="259" max="259" width="26.140625" customWidth="1"/>
    <col min="260" max="260" width="7" customWidth="1"/>
    <col min="261" max="261" width="11" customWidth="1"/>
    <col min="262" max="262" width="8" customWidth="1"/>
    <col min="263" max="263" width="6.140625" customWidth="1"/>
    <col min="264" max="264" width="13" customWidth="1"/>
    <col min="265" max="265" width="16.140625" customWidth="1"/>
    <col min="266" max="266" width="11.85546875" customWidth="1"/>
    <col min="268" max="268" width="12.42578125" customWidth="1"/>
    <col min="269" max="269" width="12.28515625" customWidth="1"/>
    <col min="270" max="270" width="11" customWidth="1"/>
    <col min="515" max="515" width="26.140625" customWidth="1"/>
    <col min="516" max="516" width="7" customWidth="1"/>
    <col min="517" max="517" width="11" customWidth="1"/>
    <col min="518" max="518" width="8" customWidth="1"/>
    <col min="519" max="519" width="6.140625" customWidth="1"/>
    <col min="520" max="520" width="13" customWidth="1"/>
    <col min="521" max="521" width="16.140625" customWidth="1"/>
    <col min="522" max="522" width="11.85546875" customWidth="1"/>
    <col min="524" max="524" width="12.42578125" customWidth="1"/>
    <col min="525" max="525" width="12.28515625" customWidth="1"/>
    <col min="526" max="526" width="11" customWidth="1"/>
    <col min="771" max="771" width="26.140625" customWidth="1"/>
    <col min="772" max="772" width="7" customWidth="1"/>
    <col min="773" max="773" width="11" customWidth="1"/>
    <col min="774" max="774" width="8" customWidth="1"/>
    <col min="775" max="775" width="6.140625" customWidth="1"/>
    <col min="776" max="776" width="13" customWidth="1"/>
    <col min="777" max="777" width="16.140625" customWidth="1"/>
    <col min="778" max="778" width="11.85546875" customWidth="1"/>
    <col min="780" max="780" width="12.42578125" customWidth="1"/>
    <col min="781" max="781" width="12.28515625" customWidth="1"/>
    <col min="782" max="782" width="11" customWidth="1"/>
    <col min="1027" max="1027" width="26.140625" customWidth="1"/>
    <col min="1028" max="1028" width="7" customWidth="1"/>
    <col min="1029" max="1029" width="11" customWidth="1"/>
    <col min="1030" max="1030" width="8" customWidth="1"/>
    <col min="1031" max="1031" width="6.140625" customWidth="1"/>
    <col min="1032" max="1032" width="13" customWidth="1"/>
    <col min="1033" max="1033" width="16.140625" customWidth="1"/>
    <col min="1034" max="1034" width="11.85546875" customWidth="1"/>
    <col min="1036" max="1036" width="12.42578125" customWidth="1"/>
    <col min="1037" max="1037" width="12.28515625" customWidth="1"/>
    <col min="1038" max="1038" width="11" customWidth="1"/>
    <col min="1283" max="1283" width="26.140625" customWidth="1"/>
    <col min="1284" max="1284" width="7" customWidth="1"/>
    <col min="1285" max="1285" width="11" customWidth="1"/>
    <col min="1286" max="1286" width="8" customWidth="1"/>
    <col min="1287" max="1287" width="6.140625" customWidth="1"/>
    <col min="1288" max="1288" width="13" customWidth="1"/>
    <col min="1289" max="1289" width="16.140625" customWidth="1"/>
    <col min="1290" max="1290" width="11.85546875" customWidth="1"/>
    <col min="1292" max="1292" width="12.42578125" customWidth="1"/>
    <col min="1293" max="1293" width="12.28515625" customWidth="1"/>
    <col min="1294" max="1294" width="11" customWidth="1"/>
    <col min="1539" max="1539" width="26.140625" customWidth="1"/>
    <col min="1540" max="1540" width="7" customWidth="1"/>
    <col min="1541" max="1541" width="11" customWidth="1"/>
    <col min="1542" max="1542" width="8" customWidth="1"/>
    <col min="1543" max="1543" width="6.140625" customWidth="1"/>
    <col min="1544" max="1544" width="13" customWidth="1"/>
    <col min="1545" max="1545" width="16.140625" customWidth="1"/>
    <col min="1546" max="1546" width="11.85546875" customWidth="1"/>
    <col min="1548" max="1548" width="12.42578125" customWidth="1"/>
    <col min="1549" max="1549" width="12.28515625" customWidth="1"/>
    <col min="1550" max="1550" width="11" customWidth="1"/>
    <col min="1795" max="1795" width="26.140625" customWidth="1"/>
    <col min="1796" max="1796" width="7" customWidth="1"/>
    <col min="1797" max="1797" width="11" customWidth="1"/>
    <col min="1798" max="1798" width="8" customWidth="1"/>
    <col min="1799" max="1799" width="6.140625" customWidth="1"/>
    <col min="1800" max="1800" width="13" customWidth="1"/>
    <col min="1801" max="1801" width="16.140625" customWidth="1"/>
    <col min="1802" max="1802" width="11.85546875" customWidth="1"/>
    <col min="1804" max="1804" width="12.42578125" customWidth="1"/>
    <col min="1805" max="1805" width="12.28515625" customWidth="1"/>
    <col min="1806" max="1806" width="11" customWidth="1"/>
    <col min="2051" max="2051" width="26.140625" customWidth="1"/>
    <col min="2052" max="2052" width="7" customWidth="1"/>
    <col min="2053" max="2053" width="11" customWidth="1"/>
    <col min="2054" max="2054" width="8" customWidth="1"/>
    <col min="2055" max="2055" width="6.140625" customWidth="1"/>
    <col min="2056" max="2056" width="13" customWidth="1"/>
    <col min="2057" max="2057" width="16.140625" customWidth="1"/>
    <col min="2058" max="2058" width="11.85546875" customWidth="1"/>
    <col min="2060" max="2060" width="12.42578125" customWidth="1"/>
    <col min="2061" max="2061" width="12.28515625" customWidth="1"/>
    <col min="2062" max="2062" width="11" customWidth="1"/>
    <col min="2307" max="2307" width="26.140625" customWidth="1"/>
    <col min="2308" max="2308" width="7" customWidth="1"/>
    <col min="2309" max="2309" width="11" customWidth="1"/>
    <col min="2310" max="2310" width="8" customWidth="1"/>
    <col min="2311" max="2311" width="6.140625" customWidth="1"/>
    <col min="2312" max="2312" width="13" customWidth="1"/>
    <col min="2313" max="2313" width="16.140625" customWidth="1"/>
    <col min="2314" max="2314" width="11.85546875" customWidth="1"/>
    <col min="2316" max="2316" width="12.42578125" customWidth="1"/>
    <col min="2317" max="2317" width="12.28515625" customWidth="1"/>
    <col min="2318" max="2318" width="11" customWidth="1"/>
    <col min="2563" max="2563" width="26.140625" customWidth="1"/>
    <col min="2564" max="2564" width="7" customWidth="1"/>
    <col min="2565" max="2565" width="11" customWidth="1"/>
    <col min="2566" max="2566" width="8" customWidth="1"/>
    <col min="2567" max="2567" width="6.140625" customWidth="1"/>
    <col min="2568" max="2568" width="13" customWidth="1"/>
    <col min="2569" max="2569" width="16.140625" customWidth="1"/>
    <col min="2570" max="2570" width="11.85546875" customWidth="1"/>
    <col min="2572" max="2572" width="12.42578125" customWidth="1"/>
    <col min="2573" max="2573" width="12.28515625" customWidth="1"/>
    <col min="2574" max="2574" width="11" customWidth="1"/>
    <col min="2819" max="2819" width="26.140625" customWidth="1"/>
    <col min="2820" max="2820" width="7" customWidth="1"/>
    <col min="2821" max="2821" width="11" customWidth="1"/>
    <col min="2822" max="2822" width="8" customWidth="1"/>
    <col min="2823" max="2823" width="6.140625" customWidth="1"/>
    <col min="2824" max="2824" width="13" customWidth="1"/>
    <col min="2825" max="2825" width="16.140625" customWidth="1"/>
    <col min="2826" max="2826" width="11.85546875" customWidth="1"/>
    <col min="2828" max="2828" width="12.42578125" customWidth="1"/>
    <col min="2829" max="2829" width="12.28515625" customWidth="1"/>
    <col min="2830" max="2830" width="11" customWidth="1"/>
    <col min="3075" max="3075" width="26.140625" customWidth="1"/>
    <col min="3076" max="3076" width="7" customWidth="1"/>
    <col min="3077" max="3077" width="11" customWidth="1"/>
    <col min="3078" max="3078" width="8" customWidth="1"/>
    <col min="3079" max="3079" width="6.140625" customWidth="1"/>
    <col min="3080" max="3080" width="13" customWidth="1"/>
    <col min="3081" max="3081" width="16.140625" customWidth="1"/>
    <col min="3082" max="3082" width="11.85546875" customWidth="1"/>
    <col min="3084" max="3084" width="12.42578125" customWidth="1"/>
    <col min="3085" max="3085" width="12.28515625" customWidth="1"/>
    <col min="3086" max="3086" width="11" customWidth="1"/>
    <col min="3331" max="3331" width="26.140625" customWidth="1"/>
    <col min="3332" max="3332" width="7" customWidth="1"/>
    <col min="3333" max="3333" width="11" customWidth="1"/>
    <col min="3334" max="3334" width="8" customWidth="1"/>
    <col min="3335" max="3335" width="6.140625" customWidth="1"/>
    <col min="3336" max="3336" width="13" customWidth="1"/>
    <col min="3337" max="3337" width="16.140625" customWidth="1"/>
    <col min="3338" max="3338" width="11.85546875" customWidth="1"/>
    <col min="3340" max="3340" width="12.42578125" customWidth="1"/>
    <col min="3341" max="3341" width="12.28515625" customWidth="1"/>
    <col min="3342" max="3342" width="11" customWidth="1"/>
    <col min="3587" max="3587" width="26.140625" customWidth="1"/>
    <col min="3588" max="3588" width="7" customWidth="1"/>
    <col min="3589" max="3589" width="11" customWidth="1"/>
    <col min="3590" max="3590" width="8" customWidth="1"/>
    <col min="3591" max="3591" width="6.140625" customWidth="1"/>
    <col min="3592" max="3592" width="13" customWidth="1"/>
    <col min="3593" max="3593" width="16.140625" customWidth="1"/>
    <col min="3594" max="3594" width="11.85546875" customWidth="1"/>
    <col min="3596" max="3596" width="12.42578125" customWidth="1"/>
    <col min="3597" max="3597" width="12.28515625" customWidth="1"/>
    <col min="3598" max="3598" width="11" customWidth="1"/>
    <col min="3843" max="3843" width="26.140625" customWidth="1"/>
    <col min="3844" max="3844" width="7" customWidth="1"/>
    <col min="3845" max="3845" width="11" customWidth="1"/>
    <col min="3846" max="3846" width="8" customWidth="1"/>
    <col min="3847" max="3847" width="6.140625" customWidth="1"/>
    <col min="3848" max="3848" width="13" customWidth="1"/>
    <col min="3849" max="3849" width="16.140625" customWidth="1"/>
    <col min="3850" max="3850" width="11.85546875" customWidth="1"/>
    <col min="3852" max="3852" width="12.42578125" customWidth="1"/>
    <col min="3853" max="3853" width="12.28515625" customWidth="1"/>
    <col min="3854" max="3854" width="11" customWidth="1"/>
    <col min="4099" max="4099" width="26.140625" customWidth="1"/>
    <col min="4100" max="4100" width="7" customWidth="1"/>
    <col min="4101" max="4101" width="11" customWidth="1"/>
    <col min="4102" max="4102" width="8" customWidth="1"/>
    <col min="4103" max="4103" width="6.140625" customWidth="1"/>
    <col min="4104" max="4104" width="13" customWidth="1"/>
    <col min="4105" max="4105" width="16.140625" customWidth="1"/>
    <col min="4106" max="4106" width="11.85546875" customWidth="1"/>
    <col min="4108" max="4108" width="12.42578125" customWidth="1"/>
    <col min="4109" max="4109" width="12.28515625" customWidth="1"/>
    <col min="4110" max="4110" width="11" customWidth="1"/>
    <col min="4355" max="4355" width="26.140625" customWidth="1"/>
    <col min="4356" max="4356" width="7" customWidth="1"/>
    <col min="4357" max="4357" width="11" customWidth="1"/>
    <col min="4358" max="4358" width="8" customWidth="1"/>
    <col min="4359" max="4359" width="6.140625" customWidth="1"/>
    <col min="4360" max="4360" width="13" customWidth="1"/>
    <col min="4361" max="4361" width="16.140625" customWidth="1"/>
    <col min="4362" max="4362" width="11.85546875" customWidth="1"/>
    <col min="4364" max="4364" width="12.42578125" customWidth="1"/>
    <col min="4365" max="4365" width="12.28515625" customWidth="1"/>
    <col min="4366" max="4366" width="11" customWidth="1"/>
    <col min="4611" max="4611" width="26.140625" customWidth="1"/>
    <col min="4612" max="4612" width="7" customWidth="1"/>
    <col min="4613" max="4613" width="11" customWidth="1"/>
    <col min="4614" max="4614" width="8" customWidth="1"/>
    <col min="4615" max="4615" width="6.140625" customWidth="1"/>
    <col min="4616" max="4616" width="13" customWidth="1"/>
    <col min="4617" max="4617" width="16.140625" customWidth="1"/>
    <col min="4618" max="4618" width="11.85546875" customWidth="1"/>
    <col min="4620" max="4620" width="12.42578125" customWidth="1"/>
    <col min="4621" max="4621" width="12.28515625" customWidth="1"/>
    <col min="4622" max="4622" width="11" customWidth="1"/>
    <col min="4867" max="4867" width="26.140625" customWidth="1"/>
    <col min="4868" max="4868" width="7" customWidth="1"/>
    <col min="4869" max="4869" width="11" customWidth="1"/>
    <col min="4870" max="4870" width="8" customWidth="1"/>
    <col min="4871" max="4871" width="6.140625" customWidth="1"/>
    <col min="4872" max="4872" width="13" customWidth="1"/>
    <col min="4873" max="4873" width="16.140625" customWidth="1"/>
    <col min="4874" max="4874" width="11.85546875" customWidth="1"/>
    <col min="4876" max="4876" width="12.42578125" customWidth="1"/>
    <col min="4877" max="4877" width="12.28515625" customWidth="1"/>
    <col min="4878" max="4878" width="11" customWidth="1"/>
    <col min="5123" max="5123" width="26.140625" customWidth="1"/>
    <col min="5124" max="5124" width="7" customWidth="1"/>
    <col min="5125" max="5125" width="11" customWidth="1"/>
    <col min="5126" max="5126" width="8" customWidth="1"/>
    <col min="5127" max="5127" width="6.140625" customWidth="1"/>
    <col min="5128" max="5128" width="13" customWidth="1"/>
    <col min="5129" max="5129" width="16.140625" customWidth="1"/>
    <col min="5130" max="5130" width="11.85546875" customWidth="1"/>
    <col min="5132" max="5132" width="12.42578125" customWidth="1"/>
    <col min="5133" max="5133" width="12.28515625" customWidth="1"/>
    <col min="5134" max="5134" width="11" customWidth="1"/>
    <col min="5379" max="5379" width="26.140625" customWidth="1"/>
    <col min="5380" max="5380" width="7" customWidth="1"/>
    <col min="5381" max="5381" width="11" customWidth="1"/>
    <col min="5382" max="5382" width="8" customWidth="1"/>
    <col min="5383" max="5383" width="6.140625" customWidth="1"/>
    <col min="5384" max="5384" width="13" customWidth="1"/>
    <col min="5385" max="5385" width="16.140625" customWidth="1"/>
    <col min="5386" max="5386" width="11.85546875" customWidth="1"/>
    <col min="5388" max="5388" width="12.42578125" customWidth="1"/>
    <col min="5389" max="5389" width="12.28515625" customWidth="1"/>
    <col min="5390" max="5390" width="11" customWidth="1"/>
    <col min="5635" max="5635" width="26.140625" customWidth="1"/>
    <col min="5636" max="5636" width="7" customWidth="1"/>
    <col min="5637" max="5637" width="11" customWidth="1"/>
    <col min="5638" max="5638" width="8" customWidth="1"/>
    <col min="5639" max="5639" width="6.140625" customWidth="1"/>
    <col min="5640" max="5640" width="13" customWidth="1"/>
    <col min="5641" max="5641" width="16.140625" customWidth="1"/>
    <col min="5642" max="5642" width="11.85546875" customWidth="1"/>
    <col min="5644" max="5644" width="12.42578125" customWidth="1"/>
    <col min="5645" max="5645" width="12.28515625" customWidth="1"/>
    <col min="5646" max="5646" width="11" customWidth="1"/>
    <col min="5891" max="5891" width="26.140625" customWidth="1"/>
    <col min="5892" max="5892" width="7" customWidth="1"/>
    <col min="5893" max="5893" width="11" customWidth="1"/>
    <col min="5894" max="5894" width="8" customWidth="1"/>
    <col min="5895" max="5895" width="6.140625" customWidth="1"/>
    <col min="5896" max="5896" width="13" customWidth="1"/>
    <col min="5897" max="5897" width="16.140625" customWidth="1"/>
    <col min="5898" max="5898" width="11.85546875" customWidth="1"/>
    <col min="5900" max="5900" width="12.42578125" customWidth="1"/>
    <col min="5901" max="5901" width="12.28515625" customWidth="1"/>
    <col min="5902" max="5902" width="11" customWidth="1"/>
    <col min="6147" max="6147" width="26.140625" customWidth="1"/>
    <col min="6148" max="6148" width="7" customWidth="1"/>
    <col min="6149" max="6149" width="11" customWidth="1"/>
    <col min="6150" max="6150" width="8" customWidth="1"/>
    <col min="6151" max="6151" width="6.140625" customWidth="1"/>
    <col min="6152" max="6152" width="13" customWidth="1"/>
    <col min="6153" max="6153" width="16.140625" customWidth="1"/>
    <col min="6154" max="6154" width="11.85546875" customWidth="1"/>
    <col min="6156" max="6156" width="12.42578125" customWidth="1"/>
    <col min="6157" max="6157" width="12.28515625" customWidth="1"/>
    <col min="6158" max="6158" width="11" customWidth="1"/>
    <col min="6403" max="6403" width="26.140625" customWidth="1"/>
    <col min="6404" max="6404" width="7" customWidth="1"/>
    <col min="6405" max="6405" width="11" customWidth="1"/>
    <col min="6406" max="6406" width="8" customWidth="1"/>
    <col min="6407" max="6407" width="6.140625" customWidth="1"/>
    <col min="6408" max="6408" width="13" customWidth="1"/>
    <col min="6409" max="6409" width="16.140625" customWidth="1"/>
    <col min="6410" max="6410" width="11.85546875" customWidth="1"/>
    <col min="6412" max="6412" width="12.42578125" customWidth="1"/>
    <col min="6413" max="6413" width="12.28515625" customWidth="1"/>
    <col min="6414" max="6414" width="11" customWidth="1"/>
    <col min="6659" max="6659" width="26.140625" customWidth="1"/>
    <col min="6660" max="6660" width="7" customWidth="1"/>
    <col min="6661" max="6661" width="11" customWidth="1"/>
    <col min="6662" max="6662" width="8" customWidth="1"/>
    <col min="6663" max="6663" width="6.140625" customWidth="1"/>
    <col min="6664" max="6664" width="13" customWidth="1"/>
    <col min="6665" max="6665" width="16.140625" customWidth="1"/>
    <col min="6666" max="6666" width="11.85546875" customWidth="1"/>
    <col min="6668" max="6668" width="12.42578125" customWidth="1"/>
    <col min="6669" max="6669" width="12.28515625" customWidth="1"/>
    <col min="6670" max="6670" width="11" customWidth="1"/>
    <col min="6915" max="6915" width="26.140625" customWidth="1"/>
    <col min="6916" max="6916" width="7" customWidth="1"/>
    <col min="6917" max="6917" width="11" customWidth="1"/>
    <col min="6918" max="6918" width="8" customWidth="1"/>
    <col min="6919" max="6919" width="6.140625" customWidth="1"/>
    <col min="6920" max="6920" width="13" customWidth="1"/>
    <col min="6921" max="6921" width="16.140625" customWidth="1"/>
    <col min="6922" max="6922" width="11.85546875" customWidth="1"/>
    <col min="6924" max="6924" width="12.42578125" customWidth="1"/>
    <col min="6925" max="6925" width="12.28515625" customWidth="1"/>
    <col min="6926" max="6926" width="11" customWidth="1"/>
    <col min="7171" max="7171" width="26.140625" customWidth="1"/>
    <col min="7172" max="7172" width="7" customWidth="1"/>
    <col min="7173" max="7173" width="11" customWidth="1"/>
    <col min="7174" max="7174" width="8" customWidth="1"/>
    <col min="7175" max="7175" width="6.140625" customWidth="1"/>
    <col min="7176" max="7176" width="13" customWidth="1"/>
    <col min="7177" max="7177" width="16.140625" customWidth="1"/>
    <col min="7178" max="7178" width="11.85546875" customWidth="1"/>
    <col min="7180" max="7180" width="12.42578125" customWidth="1"/>
    <col min="7181" max="7181" width="12.28515625" customWidth="1"/>
    <col min="7182" max="7182" width="11" customWidth="1"/>
    <col min="7427" max="7427" width="26.140625" customWidth="1"/>
    <col min="7428" max="7428" width="7" customWidth="1"/>
    <col min="7429" max="7429" width="11" customWidth="1"/>
    <col min="7430" max="7430" width="8" customWidth="1"/>
    <col min="7431" max="7431" width="6.140625" customWidth="1"/>
    <col min="7432" max="7432" width="13" customWidth="1"/>
    <col min="7433" max="7433" width="16.140625" customWidth="1"/>
    <col min="7434" max="7434" width="11.85546875" customWidth="1"/>
    <col min="7436" max="7436" width="12.42578125" customWidth="1"/>
    <col min="7437" max="7437" width="12.28515625" customWidth="1"/>
    <col min="7438" max="7438" width="11" customWidth="1"/>
    <col min="7683" max="7683" width="26.140625" customWidth="1"/>
    <col min="7684" max="7684" width="7" customWidth="1"/>
    <col min="7685" max="7685" width="11" customWidth="1"/>
    <col min="7686" max="7686" width="8" customWidth="1"/>
    <col min="7687" max="7687" width="6.140625" customWidth="1"/>
    <col min="7688" max="7688" width="13" customWidth="1"/>
    <col min="7689" max="7689" width="16.140625" customWidth="1"/>
    <col min="7690" max="7690" width="11.85546875" customWidth="1"/>
    <col min="7692" max="7692" width="12.42578125" customWidth="1"/>
    <col min="7693" max="7693" width="12.28515625" customWidth="1"/>
    <col min="7694" max="7694" width="11" customWidth="1"/>
    <col min="7939" max="7939" width="26.140625" customWidth="1"/>
    <col min="7940" max="7940" width="7" customWidth="1"/>
    <col min="7941" max="7941" width="11" customWidth="1"/>
    <col min="7942" max="7942" width="8" customWidth="1"/>
    <col min="7943" max="7943" width="6.140625" customWidth="1"/>
    <col min="7944" max="7944" width="13" customWidth="1"/>
    <col min="7945" max="7945" width="16.140625" customWidth="1"/>
    <col min="7946" max="7946" width="11.85546875" customWidth="1"/>
    <col min="7948" max="7948" width="12.42578125" customWidth="1"/>
    <col min="7949" max="7949" width="12.28515625" customWidth="1"/>
    <col min="7950" max="7950" width="11" customWidth="1"/>
    <col min="8195" max="8195" width="26.140625" customWidth="1"/>
    <col min="8196" max="8196" width="7" customWidth="1"/>
    <col min="8197" max="8197" width="11" customWidth="1"/>
    <col min="8198" max="8198" width="8" customWidth="1"/>
    <col min="8199" max="8199" width="6.140625" customWidth="1"/>
    <col min="8200" max="8200" width="13" customWidth="1"/>
    <col min="8201" max="8201" width="16.140625" customWidth="1"/>
    <col min="8202" max="8202" width="11.85546875" customWidth="1"/>
    <col min="8204" max="8204" width="12.42578125" customWidth="1"/>
    <col min="8205" max="8205" width="12.28515625" customWidth="1"/>
    <col min="8206" max="8206" width="11" customWidth="1"/>
    <col min="8451" max="8451" width="26.140625" customWidth="1"/>
    <col min="8452" max="8452" width="7" customWidth="1"/>
    <col min="8453" max="8453" width="11" customWidth="1"/>
    <col min="8454" max="8454" width="8" customWidth="1"/>
    <col min="8455" max="8455" width="6.140625" customWidth="1"/>
    <col min="8456" max="8456" width="13" customWidth="1"/>
    <col min="8457" max="8457" width="16.140625" customWidth="1"/>
    <col min="8458" max="8458" width="11.85546875" customWidth="1"/>
    <col min="8460" max="8460" width="12.42578125" customWidth="1"/>
    <col min="8461" max="8461" width="12.28515625" customWidth="1"/>
    <col min="8462" max="8462" width="11" customWidth="1"/>
    <col min="8707" max="8707" width="26.140625" customWidth="1"/>
    <col min="8708" max="8708" width="7" customWidth="1"/>
    <col min="8709" max="8709" width="11" customWidth="1"/>
    <col min="8710" max="8710" width="8" customWidth="1"/>
    <col min="8711" max="8711" width="6.140625" customWidth="1"/>
    <col min="8712" max="8712" width="13" customWidth="1"/>
    <col min="8713" max="8713" width="16.140625" customWidth="1"/>
    <col min="8714" max="8714" width="11.85546875" customWidth="1"/>
    <col min="8716" max="8716" width="12.42578125" customWidth="1"/>
    <col min="8717" max="8717" width="12.28515625" customWidth="1"/>
    <col min="8718" max="8718" width="11" customWidth="1"/>
    <col min="8963" max="8963" width="26.140625" customWidth="1"/>
    <col min="8964" max="8964" width="7" customWidth="1"/>
    <col min="8965" max="8965" width="11" customWidth="1"/>
    <col min="8966" max="8966" width="8" customWidth="1"/>
    <col min="8967" max="8967" width="6.140625" customWidth="1"/>
    <col min="8968" max="8968" width="13" customWidth="1"/>
    <col min="8969" max="8969" width="16.140625" customWidth="1"/>
    <col min="8970" max="8970" width="11.85546875" customWidth="1"/>
    <col min="8972" max="8972" width="12.42578125" customWidth="1"/>
    <col min="8973" max="8973" width="12.28515625" customWidth="1"/>
    <col min="8974" max="8974" width="11" customWidth="1"/>
    <col min="9219" max="9219" width="26.140625" customWidth="1"/>
    <col min="9220" max="9220" width="7" customWidth="1"/>
    <col min="9221" max="9221" width="11" customWidth="1"/>
    <col min="9222" max="9222" width="8" customWidth="1"/>
    <col min="9223" max="9223" width="6.140625" customWidth="1"/>
    <col min="9224" max="9224" width="13" customWidth="1"/>
    <col min="9225" max="9225" width="16.140625" customWidth="1"/>
    <col min="9226" max="9226" width="11.85546875" customWidth="1"/>
    <col min="9228" max="9228" width="12.42578125" customWidth="1"/>
    <col min="9229" max="9229" width="12.28515625" customWidth="1"/>
    <col min="9230" max="9230" width="11" customWidth="1"/>
    <col min="9475" max="9475" width="26.140625" customWidth="1"/>
    <col min="9476" max="9476" width="7" customWidth="1"/>
    <col min="9477" max="9477" width="11" customWidth="1"/>
    <col min="9478" max="9478" width="8" customWidth="1"/>
    <col min="9479" max="9479" width="6.140625" customWidth="1"/>
    <col min="9480" max="9480" width="13" customWidth="1"/>
    <col min="9481" max="9481" width="16.140625" customWidth="1"/>
    <col min="9482" max="9482" width="11.85546875" customWidth="1"/>
    <col min="9484" max="9484" width="12.42578125" customWidth="1"/>
    <col min="9485" max="9485" width="12.28515625" customWidth="1"/>
    <col min="9486" max="9486" width="11" customWidth="1"/>
    <col min="9731" max="9731" width="26.140625" customWidth="1"/>
    <col min="9732" max="9732" width="7" customWidth="1"/>
    <col min="9733" max="9733" width="11" customWidth="1"/>
    <col min="9734" max="9734" width="8" customWidth="1"/>
    <col min="9735" max="9735" width="6.140625" customWidth="1"/>
    <col min="9736" max="9736" width="13" customWidth="1"/>
    <col min="9737" max="9737" width="16.140625" customWidth="1"/>
    <col min="9738" max="9738" width="11.85546875" customWidth="1"/>
    <col min="9740" max="9740" width="12.42578125" customWidth="1"/>
    <col min="9741" max="9741" width="12.28515625" customWidth="1"/>
    <col min="9742" max="9742" width="11" customWidth="1"/>
    <col min="9987" max="9987" width="26.140625" customWidth="1"/>
    <col min="9988" max="9988" width="7" customWidth="1"/>
    <col min="9989" max="9989" width="11" customWidth="1"/>
    <col min="9990" max="9990" width="8" customWidth="1"/>
    <col min="9991" max="9991" width="6.140625" customWidth="1"/>
    <col min="9992" max="9992" width="13" customWidth="1"/>
    <col min="9993" max="9993" width="16.140625" customWidth="1"/>
    <col min="9994" max="9994" width="11.85546875" customWidth="1"/>
    <col min="9996" max="9996" width="12.42578125" customWidth="1"/>
    <col min="9997" max="9997" width="12.28515625" customWidth="1"/>
    <col min="9998" max="9998" width="11" customWidth="1"/>
    <col min="10243" max="10243" width="26.140625" customWidth="1"/>
    <col min="10244" max="10244" width="7" customWidth="1"/>
    <col min="10245" max="10245" width="11" customWidth="1"/>
    <col min="10246" max="10246" width="8" customWidth="1"/>
    <col min="10247" max="10247" width="6.140625" customWidth="1"/>
    <col min="10248" max="10248" width="13" customWidth="1"/>
    <col min="10249" max="10249" width="16.140625" customWidth="1"/>
    <col min="10250" max="10250" width="11.85546875" customWidth="1"/>
    <col min="10252" max="10252" width="12.42578125" customWidth="1"/>
    <col min="10253" max="10253" width="12.28515625" customWidth="1"/>
    <col min="10254" max="10254" width="11" customWidth="1"/>
    <col min="10499" max="10499" width="26.140625" customWidth="1"/>
    <col min="10500" max="10500" width="7" customWidth="1"/>
    <col min="10501" max="10501" width="11" customWidth="1"/>
    <col min="10502" max="10502" width="8" customWidth="1"/>
    <col min="10503" max="10503" width="6.140625" customWidth="1"/>
    <col min="10504" max="10504" width="13" customWidth="1"/>
    <col min="10505" max="10505" width="16.140625" customWidth="1"/>
    <col min="10506" max="10506" width="11.85546875" customWidth="1"/>
    <col min="10508" max="10508" width="12.42578125" customWidth="1"/>
    <col min="10509" max="10509" width="12.28515625" customWidth="1"/>
    <col min="10510" max="10510" width="11" customWidth="1"/>
    <col min="10755" max="10755" width="26.140625" customWidth="1"/>
    <col min="10756" max="10756" width="7" customWidth="1"/>
    <col min="10757" max="10757" width="11" customWidth="1"/>
    <col min="10758" max="10758" width="8" customWidth="1"/>
    <col min="10759" max="10759" width="6.140625" customWidth="1"/>
    <col min="10760" max="10760" width="13" customWidth="1"/>
    <col min="10761" max="10761" width="16.140625" customWidth="1"/>
    <col min="10762" max="10762" width="11.85546875" customWidth="1"/>
    <col min="10764" max="10764" width="12.42578125" customWidth="1"/>
    <col min="10765" max="10765" width="12.28515625" customWidth="1"/>
    <col min="10766" max="10766" width="11" customWidth="1"/>
    <col min="11011" max="11011" width="26.140625" customWidth="1"/>
    <col min="11012" max="11012" width="7" customWidth="1"/>
    <col min="11013" max="11013" width="11" customWidth="1"/>
    <col min="11014" max="11014" width="8" customWidth="1"/>
    <col min="11015" max="11015" width="6.140625" customWidth="1"/>
    <col min="11016" max="11016" width="13" customWidth="1"/>
    <col min="11017" max="11017" width="16.140625" customWidth="1"/>
    <col min="11018" max="11018" width="11.85546875" customWidth="1"/>
    <col min="11020" max="11020" width="12.42578125" customWidth="1"/>
    <col min="11021" max="11021" width="12.28515625" customWidth="1"/>
    <col min="11022" max="11022" width="11" customWidth="1"/>
    <col min="11267" max="11267" width="26.140625" customWidth="1"/>
    <col min="11268" max="11268" width="7" customWidth="1"/>
    <col min="11269" max="11269" width="11" customWidth="1"/>
    <col min="11270" max="11270" width="8" customWidth="1"/>
    <col min="11271" max="11271" width="6.140625" customWidth="1"/>
    <col min="11272" max="11272" width="13" customWidth="1"/>
    <col min="11273" max="11273" width="16.140625" customWidth="1"/>
    <col min="11274" max="11274" width="11.85546875" customWidth="1"/>
    <col min="11276" max="11276" width="12.42578125" customWidth="1"/>
    <col min="11277" max="11277" width="12.28515625" customWidth="1"/>
    <col min="11278" max="11278" width="11" customWidth="1"/>
    <col min="11523" max="11523" width="26.140625" customWidth="1"/>
    <col min="11524" max="11524" width="7" customWidth="1"/>
    <col min="11525" max="11525" width="11" customWidth="1"/>
    <col min="11526" max="11526" width="8" customWidth="1"/>
    <col min="11527" max="11527" width="6.140625" customWidth="1"/>
    <col min="11528" max="11528" width="13" customWidth="1"/>
    <col min="11529" max="11529" width="16.140625" customWidth="1"/>
    <col min="11530" max="11530" width="11.85546875" customWidth="1"/>
    <col min="11532" max="11532" width="12.42578125" customWidth="1"/>
    <col min="11533" max="11533" width="12.28515625" customWidth="1"/>
    <col min="11534" max="11534" width="11" customWidth="1"/>
    <col min="11779" max="11779" width="26.140625" customWidth="1"/>
    <col min="11780" max="11780" width="7" customWidth="1"/>
    <col min="11781" max="11781" width="11" customWidth="1"/>
    <col min="11782" max="11782" width="8" customWidth="1"/>
    <col min="11783" max="11783" width="6.140625" customWidth="1"/>
    <col min="11784" max="11784" width="13" customWidth="1"/>
    <col min="11785" max="11785" width="16.140625" customWidth="1"/>
    <col min="11786" max="11786" width="11.85546875" customWidth="1"/>
    <col min="11788" max="11788" width="12.42578125" customWidth="1"/>
    <col min="11789" max="11789" width="12.28515625" customWidth="1"/>
    <col min="11790" max="11790" width="11" customWidth="1"/>
    <col min="12035" max="12035" width="26.140625" customWidth="1"/>
    <col min="12036" max="12036" width="7" customWidth="1"/>
    <col min="12037" max="12037" width="11" customWidth="1"/>
    <col min="12038" max="12038" width="8" customWidth="1"/>
    <col min="12039" max="12039" width="6.140625" customWidth="1"/>
    <col min="12040" max="12040" width="13" customWidth="1"/>
    <col min="12041" max="12041" width="16.140625" customWidth="1"/>
    <col min="12042" max="12042" width="11.85546875" customWidth="1"/>
    <col min="12044" max="12044" width="12.42578125" customWidth="1"/>
    <col min="12045" max="12045" width="12.28515625" customWidth="1"/>
    <col min="12046" max="12046" width="11" customWidth="1"/>
    <col min="12291" max="12291" width="26.140625" customWidth="1"/>
    <col min="12292" max="12292" width="7" customWidth="1"/>
    <col min="12293" max="12293" width="11" customWidth="1"/>
    <col min="12294" max="12294" width="8" customWidth="1"/>
    <col min="12295" max="12295" width="6.140625" customWidth="1"/>
    <col min="12296" max="12296" width="13" customWidth="1"/>
    <col min="12297" max="12297" width="16.140625" customWidth="1"/>
    <col min="12298" max="12298" width="11.85546875" customWidth="1"/>
    <col min="12300" max="12300" width="12.42578125" customWidth="1"/>
    <col min="12301" max="12301" width="12.28515625" customWidth="1"/>
    <col min="12302" max="12302" width="11" customWidth="1"/>
    <col min="12547" max="12547" width="26.140625" customWidth="1"/>
    <col min="12548" max="12548" width="7" customWidth="1"/>
    <col min="12549" max="12549" width="11" customWidth="1"/>
    <col min="12550" max="12550" width="8" customWidth="1"/>
    <col min="12551" max="12551" width="6.140625" customWidth="1"/>
    <col min="12552" max="12552" width="13" customWidth="1"/>
    <col min="12553" max="12553" width="16.140625" customWidth="1"/>
    <col min="12554" max="12554" width="11.85546875" customWidth="1"/>
    <col min="12556" max="12556" width="12.42578125" customWidth="1"/>
    <col min="12557" max="12557" width="12.28515625" customWidth="1"/>
    <col min="12558" max="12558" width="11" customWidth="1"/>
    <col min="12803" max="12803" width="26.140625" customWidth="1"/>
    <col min="12804" max="12804" width="7" customWidth="1"/>
    <col min="12805" max="12805" width="11" customWidth="1"/>
    <col min="12806" max="12806" width="8" customWidth="1"/>
    <col min="12807" max="12807" width="6.140625" customWidth="1"/>
    <col min="12808" max="12808" width="13" customWidth="1"/>
    <col min="12809" max="12809" width="16.140625" customWidth="1"/>
    <col min="12810" max="12810" width="11.85546875" customWidth="1"/>
    <col min="12812" max="12812" width="12.42578125" customWidth="1"/>
    <col min="12813" max="12813" width="12.28515625" customWidth="1"/>
    <col min="12814" max="12814" width="11" customWidth="1"/>
    <col min="13059" max="13059" width="26.140625" customWidth="1"/>
    <col min="13060" max="13060" width="7" customWidth="1"/>
    <col min="13061" max="13061" width="11" customWidth="1"/>
    <col min="13062" max="13062" width="8" customWidth="1"/>
    <col min="13063" max="13063" width="6.140625" customWidth="1"/>
    <col min="13064" max="13064" width="13" customWidth="1"/>
    <col min="13065" max="13065" width="16.140625" customWidth="1"/>
    <col min="13066" max="13066" width="11.85546875" customWidth="1"/>
    <col min="13068" max="13068" width="12.42578125" customWidth="1"/>
    <col min="13069" max="13069" width="12.28515625" customWidth="1"/>
    <col min="13070" max="13070" width="11" customWidth="1"/>
    <col min="13315" max="13315" width="26.140625" customWidth="1"/>
    <col min="13316" max="13316" width="7" customWidth="1"/>
    <col min="13317" max="13317" width="11" customWidth="1"/>
    <col min="13318" max="13318" width="8" customWidth="1"/>
    <col min="13319" max="13319" width="6.140625" customWidth="1"/>
    <col min="13320" max="13320" width="13" customWidth="1"/>
    <col min="13321" max="13321" width="16.140625" customWidth="1"/>
    <col min="13322" max="13322" width="11.85546875" customWidth="1"/>
    <col min="13324" max="13324" width="12.42578125" customWidth="1"/>
    <col min="13325" max="13325" width="12.28515625" customWidth="1"/>
    <col min="13326" max="13326" width="11" customWidth="1"/>
    <col min="13571" max="13571" width="26.140625" customWidth="1"/>
    <col min="13572" max="13572" width="7" customWidth="1"/>
    <col min="13573" max="13573" width="11" customWidth="1"/>
    <col min="13574" max="13574" width="8" customWidth="1"/>
    <col min="13575" max="13575" width="6.140625" customWidth="1"/>
    <col min="13576" max="13576" width="13" customWidth="1"/>
    <col min="13577" max="13577" width="16.140625" customWidth="1"/>
    <col min="13578" max="13578" width="11.85546875" customWidth="1"/>
    <col min="13580" max="13580" width="12.42578125" customWidth="1"/>
    <col min="13581" max="13581" width="12.28515625" customWidth="1"/>
    <col min="13582" max="13582" width="11" customWidth="1"/>
    <col min="13827" max="13827" width="26.140625" customWidth="1"/>
    <col min="13828" max="13828" width="7" customWidth="1"/>
    <col min="13829" max="13829" width="11" customWidth="1"/>
    <col min="13830" max="13830" width="8" customWidth="1"/>
    <col min="13831" max="13831" width="6.140625" customWidth="1"/>
    <col min="13832" max="13832" width="13" customWidth="1"/>
    <col min="13833" max="13833" width="16.140625" customWidth="1"/>
    <col min="13834" max="13834" width="11.85546875" customWidth="1"/>
    <col min="13836" max="13836" width="12.42578125" customWidth="1"/>
    <col min="13837" max="13837" width="12.28515625" customWidth="1"/>
    <col min="13838" max="13838" width="11" customWidth="1"/>
    <col min="14083" max="14083" width="26.140625" customWidth="1"/>
    <col min="14084" max="14084" width="7" customWidth="1"/>
    <col min="14085" max="14085" width="11" customWidth="1"/>
    <col min="14086" max="14086" width="8" customWidth="1"/>
    <col min="14087" max="14087" width="6.140625" customWidth="1"/>
    <col min="14088" max="14088" width="13" customWidth="1"/>
    <col min="14089" max="14089" width="16.140625" customWidth="1"/>
    <col min="14090" max="14090" width="11.85546875" customWidth="1"/>
    <col min="14092" max="14092" width="12.42578125" customWidth="1"/>
    <col min="14093" max="14093" width="12.28515625" customWidth="1"/>
    <col min="14094" max="14094" width="11" customWidth="1"/>
    <col min="14339" max="14339" width="26.140625" customWidth="1"/>
    <col min="14340" max="14340" width="7" customWidth="1"/>
    <col min="14341" max="14341" width="11" customWidth="1"/>
    <col min="14342" max="14342" width="8" customWidth="1"/>
    <col min="14343" max="14343" width="6.140625" customWidth="1"/>
    <col min="14344" max="14344" width="13" customWidth="1"/>
    <col min="14345" max="14345" width="16.140625" customWidth="1"/>
    <col min="14346" max="14346" width="11.85546875" customWidth="1"/>
    <col min="14348" max="14348" width="12.42578125" customWidth="1"/>
    <col min="14349" max="14349" width="12.28515625" customWidth="1"/>
    <col min="14350" max="14350" width="11" customWidth="1"/>
    <col min="14595" max="14595" width="26.140625" customWidth="1"/>
    <col min="14596" max="14596" width="7" customWidth="1"/>
    <col min="14597" max="14597" width="11" customWidth="1"/>
    <col min="14598" max="14598" width="8" customWidth="1"/>
    <col min="14599" max="14599" width="6.140625" customWidth="1"/>
    <col min="14600" max="14600" width="13" customWidth="1"/>
    <col min="14601" max="14601" width="16.140625" customWidth="1"/>
    <col min="14602" max="14602" width="11.85546875" customWidth="1"/>
    <col min="14604" max="14604" width="12.42578125" customWidth="1"/>
    <col min="14605" max="14605" width="12.28515625" customWidth="1"/>
    <col min="14606" max="14606" width="11" customWidth="1"/>
    <col min="14851" max="14851" width="26.140625" customWidth="1"/>
    <col min="14852" max="14852" width="7" customWidth="1"/>
    <col min="14853" max="14853" width="11" customWidth="1"/>
    <col min="14854" max="14854" width="8" customWidth="1"/>
    <col min="14855" max="14855" width="6.140625" customWidth="1"/>
    <col min="14856" max="14856" width="13" customWidth="1"/>
    <col min="14857" max="14857" width="16.140625" customWidth="1"/>
    <col min="14858" max="14858" width="11.85546875" customWidth="1"/>
    <col min="14860" max="14860" width="12.42578125" customWidth="1"/>
    <col min="14861" max="14861" width="12.28515625" customWidth="1"/>
    <col min="14862" max="14862" width="11" customWidth="1"/>
    <col min="15107" max="15107" width="26.140625" customWidth="1"/>
    <col min="15108" max="15108" width="7" customWidth="1"/>
    <col min="15109" max="15109" width="11" customWidth="1"/>
    <col min="15110" max="15110" width="8" customWidth="1"/>
    <col min="15111" max="15111" width="6.140625" customWidth="1"/>
    <col min="15112" max="15112" width="13" customWidth="1"/>
    <col min="15113" max="15113" width="16.140625" customWidth="1"/>
    <col min="15114" max="15114" width="11.85546875" customWidth="1"/>
    <col min="15116" max="15116" width="12.42578125" customWidth="1"/>
    <col min="15117" max="15117" width="12.28515625" customWidth="1"/>
    <col min="15118" max="15118" width="11" customWidth="1"/>
    <col min="15363" max="15363" width="26.140625" customWidth="1"/>
    <col min="15364" max="15364" width="7" customWidth="1"/>
    <col min="15365" max="15365" width="11" customWidth="1"/>
    <col min="15366" max="15366" width="8" customWidth="1"/>
    <col min="15367" max="15367" width="6.140625" customWidth="1"/>
    <col min="15368" max="15368" width="13" customWidth="1"/>
    <col min="15369" max="15369" width="16.140625" customWidth="1"/>
    <col min="15370" max="15370" width="11.85546875" customWidth="1"/>
    <col min="15372" max="15372" width="12.42578125" customWidth="1"/>
    <col min="15373" max="15373" width="12.28515625" customWidth="1"/>
    <col min="15374" max="15374" width="11" customWidth="1"/>
    <col min="15619" max="15619" width="26.140625" customWidth="1"/>
    <col min="15620" max="15620" width="7" customWidth="1"/>
    <col min="15621" max="15621" width="11" customWidth="1"/>
    <col min="15622" max="15622" width="8" customWidth="1"/>
    <col min="15623" max="15623" width="6.140625" customWidth="1"/>
    <col min="15624" max="15624" width="13" customWidth="1"/>
    <col min="15625" max="15625" width="16.140625" customWidth="1"/>
    <col min="15626" max="15626" width="11.85546875" customWidth="1"/>
    <col min="15628" max="15628" width="12.42578125" customWidth="1"/>
    <col min="15629" max="15629" width="12.28515625" customWidth="1"/>
    <col min="15630" max="15630" width="11" customWidth="1"/>
    <col min="15875" max="15875" width="26.140625" customWidth="1"/>
    <col min="15876" max="15876" width="7" customWidth="1"/>
    <col min="15877" max="15877" width="11" customWidth="1"/>
    <col min="15878" max="15878" width="8" customWidth="1"/>
    <col min="15879" max="15879" width="6.140625" customWidth="1"/>
    <col min="15880" max="15880" width="13" customWidth="1"/>
    <col min="15881" max="15881" width="16.140625" customWidth="1"/>
    <col min="15882" max="15882" width="11.85546875" customWidth="1"/>
    <col min="15884" max="15884" width="12.42578125" customWidth="1"/>
    <col min="15885" max="15885" width="12.28515625" customWidth="1"/>
    <col min="15886" max="15886" width="11" customWidth="1"/>
    <col min="16131" max="16131" width="26.140625" customWidth="1"/>
    <col min="16132" max="16132" width="7" customWidth="1"/>
    <col min="16133" max="16133" width="11" customWidth="1"/>
    <col min="16134" max="16134" width="8" customWidth="1"/>
    <col min="16135" max="16135" width="6.140625" customWidth="1"/>
    <col min="16136" max="16136" width="13" customWidth="1"/>
    <col min="16137" max="16137" width="16.140625" customWidth="1"/>
    <col min="16138" max="16138" width="11.85546875" customWidth="1"/>
    <col min="16140" max="16140" width="12.42578125" customWidth="1"/>
    <col min="16141" max="16141" width="12.28515625" customWidth="1"/>
    <col min="16142" max="16142" width="11" customWidth="1"/>
  </cols>
  <sheetData>
    <row r="1" spans="1:14" ht="18.75" x14ac:dyDescent="0.3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362" t="s">
        <v>407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</row>
    <row r="3" spans="1:14" ht="18.75" x14ac:dyDescent="0.3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2.95" customHeight="1" x14ac:dyDescent="0.25">
      <c r="A4" s="361" t="s">
        <v>185</v>
      </c>
      <c r="B4" s="361" t="s">
        <v>186</v>
      </c>
      <c r="C4" s="364" t="s">
        <v>190</v>
      </c>
      <c r="D4" s="364" t="s">
        <v>187</v>
      </c>
      <c r="E4" s="364" t="s">
        <v>188</v>
      </c>
      <c r="F4" s="361" t="s">
        <v>189</v>
      </c>
      <c r="G4" s="361"/>
      <c r="H4" s="361"/>
      <c r="I4" s="361"/>
      <c r="J4" s="361"/>
      <c r="K4" s="361"/>
      <c r="L4" s="361"/>
      <c r="M4" s="361"/>
      <c r="N4" s="361"/>
    </row>
    <row r="5" spans="1:14" x14ac:dyDescent="0.25">
      <c r="A5" s="361"/>
      <c r="B5" s="361"/>
      <c r="C5" s="365"/>
      <c r="D5" s="365"/>
      <c r="E5" s="365"/>
      <c r="F5" s="361" t="s">
        <v>65</v>
      </c>
      <c r="G5" s="361" t="s">
        <v>66</v>
      </c>
      <c r="H5" s="361"/>
      <c r="I5" s="361"/>
      <c r="J5" s="361"/>
      <c r="K5" s="361"/>
      <c r="L5" s="361"/>
      <c r="M5" s="361"/>
      <c r="N5" s="361"/>
    </row>
    <row r="6" spans="1:14" ht="12.95" customHeight="1" x14ac:dyDescent="0.25">
      <c r="A6" s="361"/>
      <c r="B6" s="361"/>
      <c r="C6" s="365"/>
      <c r="D6" s="365"/>
      <c r="E6" s="365"/>
      <c r="F6" s="361"/>
      <c r="G6" s="361" t="s">
        <v>191</v>
      </c>
      <c r="H6" s="360" t="s">
        <v>192</v>
      </c>
      <c r="I6" s="361" t="s">
        <v>193</v>
      </c>
      <c r="J6" s="361" t="s">
        <v>373</v>
      </c>
      <c r="K6" s="361" t="s">
        <v>194</v>
      </c>
      <c r="L6" s="361"/>
      <c r="M6" s="361"/>
      <c r="N6" s="361"/>
    </row>
    <row r="7" spans="1:14" ht="160.5" customHeight="1" x14ac:dyDescent="0.25">
      <c r="A7" s="361"/>
      <c r="B7" s="361"/>
      <c r="C7" s="366"/>
      <c r="D7" s="366"/>
      <c r="E7" s="366"/>
      <c r="F7" s="361"/>
      <c r="G7" s="361"/>
      <c r="H7" s="360"/>
      <c r="I7" s="361"/>
      <c r="J7" s="361"/>
      <c r="K7" s="93" t="s">
        <v>195</v>
      </c>
      <c r="L7" s="93" t="s">
        <v>196</v>
      </c>
      <c r="M7" s="93" t="s">
        <v>197</v>
      </c>
      <c r="N7" s="93" t="s">
        <v>357</v>
      </c>
    </row>
    <row r="8" spans="1:14" x14ac:dyDescent="0.2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7">
        <v>8</v>
      </c>
      <c r="I8" s="76">
        <v>9</v>
      </c>
      <c r="J8" s="27">
        <v>10</v>
      </c>
      <c r="K8" s="27">
        <v>11</v>
      </c>
      <c r="L8" s="27">
        <v>12</v>
      </c>
      <c r="M8" s="76">
        <v>13</v>
      </c>
      <c r="N8" s="27">
        <v>14</v>
      </c>
    </row>
    <row r="9" spans="1:14" s="28" customFormat="1" ht="28.9" customHeight="1" x14ac:dyDescent="0.2">
      <c r="A9" s="83" t="s">
        <v>198</v>
      </c>
      <c r="B9" s="81">
        <v>500</v>
      </c>
      <c r="C9" s="81"/>
      <c r="D9" s="81"/>
      <c r="E9" s="81"/>
      <c r="F9" s="80">
        <f>F10+F11+F12+F13+F14+F15+F16</f>
        <v>901532.14000000013</v>
      </c>
      <c r="G9" s="80">
        <f>G10+G11+G12+G13+G14+G15+G16</f>
        <v>360756.47</v>
      </c>
      <c r="H9" s="80">
        <f>H10+H11+H12+H13+H14+H16</f>
        <v>0</v>
      </c>
      <c r="I9" s="80"/>
      <c r="J9" s="80"/>
      <c r="K9" s="80">
        <f>K10+K11+K12+K13+K14+K15+K16</f>
        <v>540775.67000000004</v>
      </c>
      <c r="L9" s="80">
        <f>L10+L11+L12+L13+L14+L15+L16</f>
        <v>503271.5</v>
      </c>
      <c r="M9" s="80">
        <f>M10+M11+M12+M13+M14+M15+M16</f>
        <v>37504.17</v>
      </c>
      <c r="N9" s="80"/>
    </row>
    <row r="10" spans="1:14" ht="26.45" customHeight="1" x14ac:dyDescent="0.25">
      <c r="A10" s="84" t="s">
        <v>199</v>
      </c>
      <c r="B10" s="79"/>
      <c r="C10" s="79"/>
      <c r="D10" s="116" t="s">
        <v>417</v>
      </c>
      <c r="E10" s="79">
        <v>2</v>
      </c>
      <c r="F10" s="82">
        <f>G10</f>
        <v>43090.74</v>
      </c>
      <c r="G10" s="82">
        <v>43090.74</v>
      </c>
      <c r="H10" s="79"/>
      <c r="I10" s="92"/>
      <c r="J10" s="82"/>
      <c r="K10" s="82"/>
      <c r="L10" s="79"/>
      <c r="M10" s="79"/>
      <c r="N10" s="79"/>
    </row>
    <row r="11" spans="1:14" ht="27.2" customHeight="1" x14ac:dyDescent="0.25">
      <c r="A11" s="84" t="s">
        <v>200</v>
      </c>
      <c r="B11" s="79"/>
      <c r="C11" s="79"/>
      <c r="D11" s="79">
        <v>1241</v>
      </c>
      <c r="E11" s="79">
        <v>3</v>
      </c>
      <c r="F11" s="82">
        <f>G11</f>
        <v>317665.73</v>
      </c>
      <c r="G11" s="82">
        <v>317665.73</v>
      </c>
      <c r="H11" s="79"/>
      <c r="I11" s="92"/>
      <c r="J11" s="82"/>
      <c r="K11" s="82"/>
      <c r="L11" s="79"/>
      <c r="M11" s="79"/>
      <c r="N11" s="79"/>
    </row>
    <row r="12" spans="1:14" ht="27.2" customHeight="1" x14ac:dyDescent="0.25">
      <c r="A12" s="84" t="s">
        <v>201</v>
      </c>
      <c r="B12" s="79"/>
      <c r="C12" s="79"/>
      <c r="D12" s="79">
        <v>5001</v>
      </c>
      <c r="E12" s="79">
        <v>5</v>
      </c>
      <c r="F12" s="82">
        <f>K12</f>
        <v>394332.33</v>
      </c>
      <c r="G12" s="82"/>
      <c r="H12" s="79"/>
      <c r="I12" s="92"/>
      <c r="J12" s="82"/>
      <c r="K12" s="82">
        <f>L12</f>
        <v>394332.33</v>
      </c>
      <c r="L12" s="82">
        <v>394332.33</v>
      </c>
      <c r="M12" s="79"/>
      <c r="N12" s="79"/>
    </row>
    <row r="13" spans="1:14" ht="17.850000000000001" customHeight="1" x14ac:dyDescent="0.25">
      <c r="A13" s="84" t="s">
        <v>202</v>
      </c>
      <c r="B13" s="79"/>
      <c r="C13" s="79"/>
      <c r="D13" s="79">
        <v>5201</v>
      </c>
      <c r="E13" s="79">
        <v>5</v>
      </c>
      <c r="F13" s="82">
        <f t="shared" ref="F13:F14" si="0">G13+H13+J13+K13</f>
        <v>108939.17</v>
      </c>
      <c r="G13" s="82">
        <v>0</v>
      </c>
      <c r="H13" s="79"/>
      <c r="I13" s="92"/>
      <c r="J13" s="82"/>
      <c r="K13" s="82">
        <f>L13</f>
        <v>108939.17</v>
      </c>
      <c r="L13" s="82">
        <v>108939.17</v>
      </c>
      <c r="M13" s="79"/>
      <c r="N13" s="79"/>
    </row>
    <row r="14" spans="1:14" ht="39" customHeight="1" x14ac:dyDescent="0.25">
      <c r="A14" s="84" t="s">
        <v>203</v>
      </c>
      <c r="B14" s="79"/>
      <c r="C14" s="79"/>
      <c r="D14" s="79">
        <v>6001</v>
      </c>
      <c r="E14" s="79">
        <v>6</v>
      </c>
      <c r="F14" s="82">
        <f t="shared" si="0"/>
        <v>37504.17</v>
      </c>
      <c r="G14" s="82">
        <v>0</v>
      </c>
      <c r="H14" s="79"/>
      <c r="I14" s="92"/>
      <c r="J14" s="82"/>
      <c r="K14" s="82">
        <f>M14</f>
        <v>37504.17</v>
      </c>
      <c r="L14" s="79"/>
      <c r="M14" s="82">
        <v>37504.17</v>
      </c>
      <c r="N14" s="79"/>
    </row>
    <row r="15" spans="1:14" ht="28.5" hidden="1" customHeight="1" x14ac:dyDescent="0.25">
      <c r="A15" s="84" t="s">
        <v>303</v>
      </c>
      <c r="B15" s="79"/>
      <c r="C15" s="79"/>
      <c r="D15" s="79">
        <v>7001</v>
      </c>
      <c r="E15" s="79">
        <v>7</v>
      </c>
      <c r="F15" s="82">
        <f>K15</f>
        <v>0</v>
      </c>
      <c r="G15" s="82">
        <v>0</v>
      </c>
      <c r="H15" s="79"/>
      <c r="I15" s="92"/>
      <c r="J15" s="82"/>
      <c r="K15" s="82">
        <f>M15</f>
        <v>0</v>
      </c>
      <c r="L15" s="82"/>
      <c r="M15" s="82"/>
      <c r="N15" s="82"/>
    </row>
    <row r="16" spans="1:14" ht="27.75" customHeight="1" x14ac:dyDescent="0.25">
      <c r="A16" s="84" t="s">
        <v>204</v>
      </c>
      <c r="B16" s="79"/>
      <c r="C16" s="79"/>
      <c r="D16" s="79">
        <v>2251</v>
      </c>
      <c r="E16" s="79">
        <v>3</v>
      </c>
      <c r="F16" s="82">
        <f>G16+H16+J16+K16</f>
        <v>0</v>
      </c>
      <c r="G16" s="82">
        <v>0</v>
      </c>
      <c r="H16" s="82"/>
      <c r="I16" s="82"/>
      <c r="J16" s="82"/>
      <c r="K16" s="82"/>
      <c r="L16" s="82"/>
      <c r="M16" s="82"/>
      <c r="N16" s="82"/>
    </row>
    <row r="17" spans="1:14" ht="26.45" customHeight="1" x14ac:dyDescent="0.25">
      <c r="A17" s="83" t="s">
        <v>205</v>
      </c>
      <c r="B17" s="81">
        <v>100</v>
      </c>
      <c r="C17" s="79"/>
      <c r="D17" s="79"/>
      <c r="E17" s="79"/>
      <c r="F17" s="80">
        <f>F21+F24+F29+F35</f>
        <v>41066400</v>
      </c>
      <c r="G17" s="80">
        <f>G21</f>
        <v>37002300</v>
      </c>
      <c r="H17" s="80">
        <f>H29</f>
        <v>51500</v>
      </c>
      <c r="I17" s="92"/>
      <c r="J17" s="79"/>
      <c r="K17" s="80">
        <f>L17+M17+N17</f>
        <v>4012600</v>
      </c>
      <c r="L17" s="80">
        <f>L24</f>
        <v>3934600</v>
      </c>
      <c r="M17" s="80">
        <f>M24</f>
        <v>78000</v>
      </c>
      <c r="N17" s="80">
        <f>N35</f>
        <v>0</v>
      </c>
    </row>
    <row r="18" spans="1:14" ht="17.25" customHeight="1" x14ac:dyDescent="0.25">
      <c r="A18" s="84" t="s">
        <v>66</v>
      </c>
      <c r="B18" s="79"/>
      <c r="C18" s="79"/>
      <c r="D18" s="79"/>
      <c r="E18" s="79"/>
      <c r="F18" s="79"/>
      <c r="G18" s="79"/>
      <c r="H18" s="79"/>
      <c r="I18" s="92"/>
      <c r="J18" s="79"/>
      <c r="K18" s="80"/>
      <c r="L18" s="80"/>
      <c r="M18" s="80"/>
      <c r="N18" s="80"/>
    </row>
    <row r="19" spans="1:14" ht="33.75" hidden="1" customHeight="1" x14ac:dyDescent="0.25">
      <c r="A19" s="84"/>
      <c r="B19" s="79"/>
      <c r="C19" s="79"/>
      <c r="D19" s="79"/>
      <c r="E19" s="79"/>
      <c r="F19" s="79">
        <f>G19</f>
        <v>0</v>
      </c>
      <c r="G19" s="79"/>
      <c r="H19" s="79"/>
      <c r="I19" s="92"/>
      <c r="J19" s="79"/>
      <c r="K19" s="80"/>
      <c r="L19" s="80"/>
      <c r="M19" s="80"/>
      <c r="N19" s="80"/>
    </row>
    <row r="20" spans="1:14" ht="33.75" hidden="1" customHeight="1" x14ac:dyDescent="0.25">
      <c r="A20" s="84"/>
      <c r="B20" s="79"/>
      <c r="C20" s="79"/>
      <c r="D20" s="79"/>
      <c r="E20" s="79"/>
      <c r="F20" s="79">
        <f>G20</f>
        <v>0</v>
      </c>
      <c r="G20" s="79"/>
      <c r="H20" s="79"/>
      <c r="I20" s="92"/>
      <c r="J20" s="79"/>
      <c r="K20" s="80"/>
      <c r="L20" s="80"/>
      <c r="M20" s="80"/>
      <c r="N20" s="80"/>
    </row>
    <row r="21" spans="1:14" s="29" customFormat="1" ht="24" x14ac:dyDescent="0.2">
      <c r="A21" s="83" t="s">
        <v>206</v>
      </c>
      <c r="B21" s="81">
        <v>120</v>
      </c>
      <c r="C21" s="81"/>
      <c r="D21" s="81"/>
      <c r="E21" s="81"/>
      <c r="F21" s="80">
        <f>F22+F23</f>
        <v>37002300</v>
      </c>
      <c r="G21" s="80">
        <f>G22+G23</f>
        <v>37002300</v>
      </c>
      <c r="H21" s="81" t="s">
        <v>207</v>
      </c>
      <c r="I21" s="81"/>
      <c r="J21" s="81" t="s">
        <v>207</v>
      </c>
      <c r="K21" s="80"/>
      <c r="L21" s="80"/>
      <c r="M21" s="80"/>
      <c r="N21" s="80"/>
    </row>
    <row r="22" spans="1:14" ht="66.75" customHeight="1" x14ac:dyDescent="0.25">
      <c r="A22" s="177" t="s">
        <v>419</v>
      </c>
      <c r="B22" s="116"/>
      <c r="C22" s="116"/>
      <c r="D22" s="116" t="s">
        <v>453</v>
      </c>
      <c r="E22" s="116">
        <v>2</v>
      </c>
      <c r="F22" s="117">
        <f>G22</f>
        <v>28697600</v>
      </c>
      <c r="G22" s="117">
        <v>28697600</v>
      </c>
      <c r="H22" s="116" t="s">
        <v>207</v>
      </c>
      <c r="I22" s="116"/>
      <c r="J22" s="116" t="s">
        <v>207</v>
      </c>
      <c r="K22" s="104"/>
      <c r="L22" s="104"/>
      <c r="M22" s="104"/>
      <c r="N22" s="104"/>
    </row>
    <row r="23" spans="1:14" ht="24" x14ac:dyDescent="0.25">
      <c r="A23" s="119" t="s">
        <v>359</v>
      </c>
      <c r="B23" s="116"/>
      <c r="C23" s="116"/>
      <c r="D23" s="116">
        <v>1240</v>
      </c>
      <c r="E23" s="116">
        <v>3</v>
      </c>
      <c r="F23" s="117">
        <f>G23</f>
        <v>8304700</v>
      </c>
      <c r="G23" s="117">
        <v>8304700</v>
      </c>
      <c r="H23" s="116" t="s">
        <v>207</v>
      </c>
      <c r="I23" s="116"/>
      <c r="J23" s="116" t="s">
        <v>207</v>
      </c>
      <c r="K23" s="104"/>
      <c r="L23" s="104"/>
      <c r="M23" s="104"/>
      <c r="N23" s="104"/>
    </row>
    <row r="24" spans="1:14" s="29" customFormat="1" ht="60" x14ac:dyDescent="0.2">
      <c r="A24" s="120" t="s">
        <v>208</v>
      </c>
      <c r="B24" s="103">
        <v>130</v>
      </c>
      <c r="C24" s="103"/>
      <c r="D24" s="103"/>
      <c r="E24" s="103"/>
      <c r="F24" s="104">
        <f>F25+F26+F27+F28</f>
        <v>4012600</v>
      </c>
      <c r="G24" s="104"/>
      <c r="H24" s="103"/>
      <c r="I24" s="103"/>
      <c r="J24" s="103"/>
      <c r="K24" s="104">
        <f>K25+K26+K27+K28</f>
        <v>4012600</v>
      </c>
      <c r="L24" s="104">
        <f>L25+L26+L27+L28</f>
        <v>3934600</v>
      </c>
      <c r="M24" s="104">
        <f>M25+M26+M27+M28</f>
        <v>78000</v>
      </c>
      <c r="N24" s="104"/>
    </row>
    <row r="25" spans="1:14" ht="60" x14ac:dyDescent="0.25">
      <c r="A25" s="115" t="s">
        <v>209</v>
      </c>
      <c r="B25" s="116"/>
      <c r="C25" s="116"/>
      <c r="D25" s="116">
        <v>5000</v>
      </c>
      <c r="E25" s="116">
        <v>5</v>
      </c>
      <c r="F25" s="117">
        <f>K25</f>
        <v>2434600</v>
      </c>
      <c r="G25" s="117"/>
      <c r="H25" s="117"/>
      <c r="I25" s="117"/>
      <c r="J25" s="117"/>
      <c r="K25" s="117">
        <f>L25+N25</f>
        <v>2434600</v>
      </c>
      <c r="L25" s="117">
        <v>2434600</v>
      </c>
      <c r="M25" s="117"/>
      <c r="N25" s="117"/>
    </row>
    <row r="26" spans="1:14" ht="99" customHeight="1" x14ac:dyDescent="0.25">
      <c r="A26" s="115" t="s">
        <v>210</v>
      </c>
      <c r="B26" s="116"/>
      <c r="C26" s="116"/>
      <c r="D26" s="174">
        <v>5200</v>
      </c>
      <c r="E26" s="116">
        <v>5</v>
      </c>
      <c r="F26" s="117">
        <f>K26</f>
        <v>1500000</v>
      </c>
      <c r="G26" s="117"/>
      <c r="H26" s="117"/>
      <c r="I26" s="117"/>
      <c r="J26" s="117"/>
      <c r="K26" s="117">
        <f>L26</f>
        <v>1500000</v>
      </c>
      <c r="L26" s="117">
        <v>1500000</v>
      </c>
      <c r="M26" s="117"/>
      <c r="N26" s="117"/>
    </row>
    <row r="27" spans="1:14" ht="48.75" customHeight="1" x14ac:dyDescent="0.25">
      <c r="A27" s="115" t="s">
        <v>211</v>
      </c>
      <c r="B27" s="116"/>
      <c r="C27" s="116"/>
      <c r="D27" s="116">
        <v>6000</v>
      </c>
      <c r="E27" s="116">
        <v>6</v>
      </c>
      <c r="F27" s="117">
        <f>K27</f>
        <v>78000</v>
      </c>
      <c r="G27" s="117"/>
      <c r="H27" s="117"/>
      <c r="I27" s="117"/>
      <c r="J27" s="117"/>
      <c r="K27" s="117">
        <f>M27</f>
        <v>78000</v>
      </c>
      <c r="L27" s="117"/>
      <c r="M27" s="117">
        <v>78000</v>
      </c>
      <c r="N27" s="117"/>
    </row>
    <row r="28" spans="1:14" ht="26.25" hidden="1" customHeight="1" x14ac:dyDescent="0.25">
      <c r="A28" s="115" t="s">
        <v>303</v>
      </c>
      <c r="B28" s="116"/>
      <c r="C28" s="116"/>
      <c r="D28" s="116">
        <v>7000</v>
      </c>
      <c r="E28" s="116">
        <v>7</v>
      </c>
      <c r="F28" s="117">
        <f>K28</f>
        <v>0</v>
      </c>
      <c r="G28" s="117"/>
      <c r="H28" s="117"/>
      <c r="I28" s="117"/>
      <c r="J28" s="117"/>
      <c r="K28" s="117">
        <f>M28</f>
        <v>0</v>
      </c>
      <c r="L28" s="117"/>
      <c r="M28" s="117">
        <v>0</v>
      </c>
      <c r="N28" s="117"/>
    </row>
    <row r="29" spans="1:14" s="29" customFormat="1" ht="15.75" customHeight="1" x14ac:dyDescent="0.2">
      <c r="A29" s="120" t="s">
        <v>212</v>
      </c>
      <c r="B29" s="103"/>
      <c r="C29" s="103"/>
      <c r="D29" s="103"/>
      <c r="E29" s="103"/>
      <c r="F29" s="104">
        <f>F30+F33+F34</f>
        <v>51500</v>
      </c>
      <c r="G29" s="104">
        <v>0</v>
      </c>
      <c r="H29" s="104">
        <f>H30+H33+H34</f>
        <v>51500</v>
      </c>
      <c r="I29" s="104"/>
      <c r="J29" s="104"/>
      <c r="K29" s="104"/>
      <c r="L29" s="104"/>
      <c r="M29" s="104"/>
      <c r="N29" s="104"/>
    </row>
    <row r="30" spans="1:14" ht="24" x14ac:dyDescent="0.25">
      <c r="A30" s="119" t="s">
        <v>213</v>
      </c>
      <c r="B30" s="116"/>
      <c r="C30" s="116"/>
      <c r="D30" s="116"/>
      <c r="E30" s="116">
        <v>3</v>
      </c>
      <c r="F30" s="117">
        <f>H30</f>
        <v>49100</v>
      </c>
      <c r="G30" s="117">
        <v>0</v>
      </c>
      <c r="H30" s="117">
        <f>H31</f>
        <v>49100</v>
      </c>
      <c r="I30" s="117"/>
      <c r="J30" s="117"/>
      <c r="K30" s="117"/>
      <c r="L30" s="117"/>
      <c r="M30" s="117"/>
      <c r="N30" s="117"/>
    </row>
    <row r="31" spans="1:14" ht="40.5" customHeight="1" x14ac:dyDescent="0.25">
      <c r="A31" s="115" t="s">
        <v>214</v>
      </c>
      <c r="B31" s="116"/>
      <c r="C31" s="116"/>
      <c r="D31" s="116">
        <v>2151</v>
      </c>
      <c r="E31" s="116">
        <v>3</v>
      </c>
      <c r="F31" s="117">
        <f>H31</f>
        <v>49100</v>
      </c>
      <c r="G31" s="117">
        <v>0</v>
      </c>
      <c r="H31" s="117">
        <f>H32</f>
        <v>49100</v>
      </c>
      <c r="I31" s="117"/>
      <c r="J31" s="117"/>
      <c r="K31" s="117"/>
      <c r="L31" s="117"/>
      <c r="M31" s="117"/>
      <c r="N31" s="117"/>
    </row>
    <row r="32" spans="1:14" s="75" customFormat="1" ht="46.5" customHeight="1" x14ac:dyDescent="0.25">
      <c r="A32" s="120" t="s">
        <v>214</v>
      </c>
      <c r="B32" s="103"/>
      <c r="C32" s="103"/>
      <c r="D32" s="103">
        <v>2151</v>
      </c>
      <c r="E32" s="103">
        <v>3</v>
      </c>
      <c r="F32" s="104">
        <f>H32</f>
        <v>49100</v>
      </c>
      <c r="G32" s="104">
        <v>0</v>
      </c>
      <c r="H32" s="104">
        <v>49100</v>
      </c>
      <c r="I32" s="104"/>
      <c r="J32" s="104"/>
      <c r="K32" s="104"/>
      <c r="L32" s="104"/>
      <c r="M32" s="104"/>
      <c r="N32" s="104"/>
    </row>
    <row r="33" spans="1:16" ht="69.75" customHeight="1" x14ac:dyDescent="0.25">
      <c r="A33" s="119" t="s">
        <v>411</v>
      </c>
      <c r="B33" s="116"/>
      <c r="C33" s="116"/>
      <c r="D33" s="116">
        <v>2947</v>
      </c>
      <c r="E33" s="116">
        <v>3</v>
      </c>
      <c r="F33" s="117">
        <f>H33</f>
        <v>0</v>
      </c>
      <c r="G33" s="117">
        <v>0</v>
      </c>
      <c r="H33" s="117">
        <v>0</v>
      </c>
      <c r="I33" s="117"/>
      <c r="J33" s="117"/>
      <c r="K33" s="117"/>
      <c r="L33" s="117"/>
      <c r="M33" s="117"/>
      <c r="N33" s="117"/>
    </row>
    <row r="34" spans="1:16" ht="35.25" customHeight="1" x14ac:dyDescent="0.25">
      <c r="A34" s="119" t="s">
        <v>428</v>
      </c>
      <c r="B34" s="116"/>
      <c r="C34" s="116"/>
      <c r="D34" s="116">
        <v>2945</v>
      </c>
      <c r="E34" s="116">
        <v>3</v>
      </c>
      <c r="F34" s="117">
        <f>H34</f>
        <v>2400</v>
      </c>
      <c r="G34" s="117">
        <v>0</v>
      </c>
      <c r="H34" s="117">
        <v>2400</v>
      </c>
      <c r="I34" s="117"/>
      <c r="J34" s="117"/>
      <c r="K34" s="117"/>
      <c r="L34" s="117"/>
      <c r="M34" s="117"/>
      <c r="N34" s="117"/>
    </row>
    <row r="35" spans="1:16" ht="39.75" customHeight="1" x14ac:dyDescent="0.25">
      <c r="A35" s="102" t="s">
        <v>380</v>
      </c>
      <c r="B35" s="103">
        <v>150</v>
      </c>
      <c r="C35" s="103"/>
      <c r="D35" s="103"/>
      <c r="E35" s="103">
        <v>6</v>
      </c>
      <c r="F35" s="104">
        <f>F36+F37</f>
        <v>0</v>
      </c>
      <c r="G35" s="104"/>
      <c r="H35" s="104"/>
      <c r="I35" s="104"/>
      <c r="J35" s="104"/>
      <c r="K35" s="104"/>
      <c r="L35" s="104"/>
      <c r="M35" s="104"/>
      <c r="N35" s="104">
        <f>N36+N37</f>
        <v>0</v>
      </c>
    </row>
    <row r="36" spans="1:16" ht="61.5" customHeight="1" x14ac:dyDescent="0.25">
      <c r="A36" s="119" t="s">
        <v>381</v>
      </c>
      <c r="B36" s="116"/>
      <c r="C36" s="116"/>
      <c r="D36" s="116">
        <v>6100</v>
      </c>
      <c r="E36" s="116">
        <v>6</v>
      </c>
      <c r="F36" s="117">
        <f>N36</f>
        <v>0</v>
      </c>
      <c r="G36" s="117"/>
      <c r="H36" s="117"/>
      <c r="I36" s="117"/>
      <c r="J36" s="117"/>
      <c r="K36" s="117"/>
      <c r="L36" s="117"/>
      <c r="M36" s="117"/>
      <c r="N36" s="117">
        <v>0</v>
      </c>
    </row>
    <row r="37" spans="1:16" ht="61.5" customHeight="1" x14ac:dyDescent="0.25">
      <c r="A37" s="119" t="s">
        <v>381</v>
      </c>
      <c r="B37" s="116"/>
      <c r="C37" s="116"/>
      <c r="D37" s="116">
        <v>6110</v>
      </c>
      <c r="E37" s="116">
        <v>6</v>
      </c>
      <c r="F37" s="117">
        <f>N37</f>
        <v>0</v>
      </c>
      <c r="G37" s="117"/>
      <c r="H37" s="117"/>
      <c r="I37" s="117"/>
      <c r="J37" s="117"/>
      <c r="K37" s="117"/>
      <c r="L37" s="117"/>
      <c r="M37" s="117"/>
      <c r="N37" s="117">
        <v>0</v>
      </c>
    </row>
    <row r="38" spans="1:16" s="29" customFormat="1" ht="48" x14ac:dyDescent="0.2">
      <c r="A38" s="102" t="s">
        <v>215</v>
      </c>
      <c r="B38" s="103"/>
      <c r="C38" s="103"/>
      <c r="D38" s="103"/>
      <c r="E38" s="103"/>
      <c r="F38" s="104">
        <f>F9+F17</f>
        <v>41967932.140000001</v>
      </c>
      <c r="G38" s="104">
        <f>G9+G22+G23</f>
        <v>37363056.469999999</v>
      </c>
      <c r="H38" s="103"/>
      <c r="I38" s="103"/>
      <c r="J38" s="103"/>
      <c r="K38" s="103"/>
      <c r="L38" s="103"/>
      <c r="M38" s="103"/>
      <c r="N38" s="103"/>
      <c r="O38" s="60">
        <f>F38-F39</f>
        <v>0</v>
      </c>
      <c r="P38" s="29">
        <v>7001</v>
      </c>
    </row>
    <row r="39" spans="1:16" ht="24" x14ac:dyDescent="0.25">
      <c r="A39" s="102" t="s">
        <v>216</v>
      </c>
      <c r="B39" s="103">
        <v>200</v>
      </c>
      <c r="C39" s="103"/>
      <c r="D39" s="103"/>
      <c r="E39" s="103"/>
      <c r="F39" s="104">
        <f>F41+F58+F92+F95+F117+F122+F127</f>
        <v>41967932.140000001</v>
      </c>
      <c r="G39" s="104">
        <f>G41+G58+G91+G122</f>
        <v>37363056.469999999</v>
      </c>
      <c r="H39" s="103"/>
      <c r="I39" s="103"/>
      <c r="J39" s="103"/>
      <c r="K39" s="104"/>
      <c r="L39" s="104"/>
      <c r="M39" s="104"/>
      <c r="N39" s="104"/>
      <c r="O39" s="59"/>
    </row>
    <row r="40" spans="1:16" x14ac:dyDescent="0.25">
      <c r="A40" s="102" t="s">
        <v>217</v>
      </c>
      <c r="B40" s="103"/>
      <c r="C40" s="103"/>
      <c r="D40" s="103"/>
      <c r="E40" s="103"/>
      <c r="F40" s="116"/>
      <c r="G40" s="103"/>
      <c r="H40" s="103"/>
      <c r="I40" s="103"/>
      <c r="J40" s="103"/>
      <c r="K40" s="104"/>
      <c r="L40" s="104"/>
      <c r="M40" s="104"/>
      <c r="N40" s="104"/>
    </row>
    <row r="41" spans="1:16" ht="60" x14ac:dyDescent="0.25">
      <c r="A41" s="119" t="s">
        <v>358</v>
      </c>
      <c r="B41" s="103"/>
      <c r="C41" s="103"/>
      <c r="D41" s="103"/>
      <c r="E41" s="103"/>
      <c r="F41" s="104">
        <f>F42+F50+F52</f>
        <v>28740690.739999998</v>
      </c>
      <c r="G41" s="104">
        <f>G42+G50+G52</f>
        <v>28740690.739999998</v>
      </c>
      <c r="H41" s="103"/>
      <c r="I41" s="103"/>
      <c r="J41" s="103"/>
      <c r="K41" s="104"/>
      <c r="L41" s="104"/>
      <c r="M41" s="104"/>
      <c r="N41" s="104"/>
      <c r="O41" s="172"/>
    </row>
    <row r="42" spans="1:16" ht="24" x14ac:dyDescent="0.25">
      <c r="A42" s="120" t="s">
        <v>218</v>
      </c>
      <c r="B42" s="103">
        <v>210</v>
      </c>
      <c r="C42" s="103"/>
      <c r="D42" s="103"/>
      <c r="E42" s="103"/>
      <c r="F42" s="104">
        <f t="shared" ref="F42:F47" si="1">G42</f>
        <v>28455801.579999998</v>
      </c>
      <c r="G42" s="104">
        <f>G43+G44+G45+G46+G47+G48+G49</f>
        <v>28455801.579999998</v>
      </c>
      <c r="H42" s="103"/>
      <c r="I42" s="103"/>
      <c r="J42" s="103"/>
      <c r="K42" s="104"/>
      <c r="L42" s="104"/>
      <c r="M42" s="104"/>
      <c r="N42" s="104"/>
      <c r="O42" s="59"/>
    </row>
    <row r="43" spans="1:16" ht="24.75" customHeight="1" x14ac:dyDescent="0.25">
      <c r="A43" s="119" t="s">
        <v>219</v>
      </c>
      <c r="B43" s="116"/>
      <c r="C43" s="116" t="s">
        <v>220</v>
      </c>
      <c r="D43" s="116" t="s">
        <v>453</v>
      </c>
      <c r="E43" s="116">
        <v>2</v>
      </c>
      <c r="F43" s="117">
        <f t="shared" si="1"/>
        <v>21775400</v>
      </c>
      <c r="G43" s="117">
        <v>21775400</v>
      </c>
      <c r="H43" s="116"/>
      <c r="I43" s="116"/>
      <c r="J43" s="116"/>
      <c r="K43" s="117"/>
      <c r="L43" s="117"/>
      <c r="M43" s="117"/>
      <c r="N43" s="117"/>
      <c r="O43" s="59"/>
    </row>
    <row r="44" spans="1:16" ht="36" x14ac:dyDescent="0.25">
      <c r="A44" s="119" t="s">
        <v>421</v>
      </c>
      <c r="B44" s="116"/>
      <c r="C44" s="116" t="s">
        <v>220</v>
      </c>
      <c r="D44" s="116" t="s">
        <v>417</v>
      </c>
      <c r="E44" s="116">
        <v>2</v>
      </c>
      <c r="F44" s="117">
        <f t="shared" si="1"/>
        <v>34201.58</v>
      </c>
      <c r="G44" s="117">
        <v>34201.58</v>
      </c>
      <c r="H44" s="116"/>
      <c r="I44" s="116"/>
      <c r="J44" s="116"/>
      <c r="K44" s="117"/>
      <c r="L44" s="117"/>
      <c r="M44" s="117"/>
      <c r="N44" s="117"/>
    </row>
    <row r="45" spans="1:16" ht="60" customHeight="1" x14ac:dyDescent="0.25">
      <c r="A45" s="119" t="s">
        <v>377</v>
      </c>
      <c r="B45" s="116"/>
      <c r="C45" s="116" t="s">
        <v>376</v>
      </c>
      <c r="D45" s="116" t="s">
        <v>453</v>
      </c>
      <c r="E45" s="116">
        <v>2</v>
      </c>
      <c r="F45" s="117">
        <f t="shared" si="1"/>
        <v>70000</v>
      </c>
      <c r="G45" s="117">
        <v>70000</v>
      </c>
      <c r="H45" s="116"/>
      <c r="I45" s="116"/>
      <c r="J45" s="116"/>
      <c r="K45" s="117"/>
      <c r="L45" s="117"/>
      <c r="M45" s="117"/>
      <c r="N45" s="117"/>
    </row>
    <row r="46" spans="1:16" ht="63" customHeight="1" x14ac:dyDescent="0.25">
      <c r="A46" s="119" t="s">
        <v>377</v>
      </c>
      <c r="B46" s="116"/>
      <c r="C46" s="116" t="s">
        <v>376</v>
      </c>
      <c r="D46" s="116" t="s">
        <v>417</v>
      </c>
      <c r="E46" s="116">
        <v>2</v>
      </c>
      <c r="F46" s="117">
        <f t="shared" si="1"/>
        <v>0</v>
      </c>
      <c r="G46" s="117"/>
      <c r="H46" s="116"/>
      <c r="I46" s="116"/>
      <c r="J46" s="116"/>
      <c r="K46" s="117"/>
      <c r="L46" s="117"/>
      <c r="M46" s="117"/>
      <c r="N46" s="117"/>
    </row>
    <row r="47" spans="1:16" ht="27" customHeight="1" x14ac:dyDescent="0.25">
      <c r="A47" s="119" t="s">
        <v>254</v>
      </c>
      <c r="B47" s="116"/>
      <c r="C47" s="116" t="s">
        <v>222</v>
      </c>
      <c r="D47" s="116" t="s">
        <v>453</v>
      </c>
      <c r="E47" s="116">
        <v>2</v>
      </c>
      <c r="F47" s="117">
        <f t="shared" si="1"/>
        <v>6576200</v>
      </c>
      <c r="G47" s="117">
        <v>6576200</v>
      </c>
      <c r="H47" s="116"/>
      <c r="I47" s="116"/>
      <c r="J47" s="116"/>
      <c r="K47" s="117"/>
      <c r="L47" s="117"/>
      <c r="M47" s="117"/>
      <c r="N47" s="117"/>
    </row>
    <row r="48" spans="1:16" ht="27.75" customHeight="1" x14ac:dyDescent="0.25">
      <c r="A48" s="119" t="s">
        <v>254</v>
      </c>
      <c r="B48" s="116"/>
      <c r="C48" s="116" t="s">
        <v>222</v>
      </c>
      <c r="D48" s="116" t="s">
        <v>417</v>
      </c>
      <c r="E48" s="116">
        <v>2</v>
      </c>
      <c r="F48" s="117"/>
      <c r="G48" s="117"/>
      <c r="H48" s="116"/>
      <c r="I48" s="116"/>
      <c r="J48" s="116"/>
      <c r="K48" s="117"/>
      <c r="L48" s="117"/>
      <c r="M48" s="117"/>
      <c r="N48" s="117"/>
    </row>
    <row r="49" spans="1:15" ht="27" customHeight="1" x14ac:dyDescent="0.25">
      <c r="A49" s="119"/>
      <c r="B49" s="116"/>
      <c r="C49" s="116" t="s">
        <v>403</v>
      </c>
      <c r="D49" s="116" t="s">
        <v>453</v>
      </c>
      <c r="E49" s="116">
        <v>2</v>
      </c>
      <c r="F49" s="117"/>
      <c r="G49" s="117"/>
      <c r="H49" s="116"/>
      <c r="I49" s="116"/>
      <c r="J49" s="116"/>
      <c r="K49" s="117"/>
      <c r="L49" s="117"/>
      <c r="M49" s="117"/>
      <c r="N49" s="117"/>
    </row>
    <row r="50" spans="1:15" ht="28.5" customHeight="1" x14ac:dyDescent="0.25">
      <c r="A50" s="102" t="s">
        <v>231</v>
      </c>
      <c r="B50" s="103">
        <v>230</v>
      </c>
      <c r="C50" s="116"/>
      <c r="D50" s="116"/>
      <c r="E50" s="116"/>
      <c r="F50" s="104">
        <f>F51</f>
        <v>0</v>
      </c>
      <c r="G50" s="104">
        <f>G51</f>
        <v>0</v>
      </c>
      <c r="H50" s="116"/>
      <c r="I50" s="116"/>
      <c r="J50" s="116"/>
      <c r="K50" s="104"/>
      <c r="L50" s="104"/>
      <c r="M50" s="104"/>
      <c r="N50" s="104"/>
    </row>
    <row r="51" spans="1:15" ht="36" x14ac:dyDescent="0.25">
      <c r="A51" s="119" t="s">
        <v>294</v>
      </c>
      <c r="B51" s="116"/>
      <c r="C51" s="116" t="s">
        <v>463</v>
      </c>
      <c r="D51" s="116" t="s">
        <v>453</v>
      </c>
      <c r="E51" s="116">
        <v>2</v>
      </c>
      <c r="F51" s="117">
        <f>G51</f>
        <v>0</v>
      </c>
      <c r="G51" s="117">
        <v>0</v>
      </c>
      <c r="H51" s="116"/>
      <c r="I51" s="116"/>
      <c r="J51" s="116"/>
      <c r="K51" s="117"/>
      <c r="L51" s="117"/>
      <c r="M51" s="117"/>
      <c r="N51" s="117"/>
    </row>
    <row r="52" spans="1:15" s="29" customFormat="1" ht="36" x14ac:dyDescent="0.2">
      <c r="A52" s="102" t="s">
        <v>223</v>
      </c>
      <c r="B52" s="103">
        <v>260</v>
      </c>
      <c r="C52" s="103"/>
      <c r="D52" s="103"/>
      <c r="E52" s="103"/>
      <c r="F52" s="104">
        <f>F53+F54+F55+F56</f>
        <v>284889.16000000003</v>
      </c>
      <c r="G52" s="104">
        <f>G53+G54+G55+G56</f>
        <v>284889.16000000003</v>
      </c>
      <c r="H52" s="103"/>
      <c r="I52" s="103"/>
      <c r="J52" s="103"/>
      <c r="K52" s="104"/>
      <c r="L52" s="104"/>
      <c r="M52" s="104"/>
      <c r="N52" s="104"/>
    </row>
    <row r="53" spans="1:15" ht="25.5" customHeight="1" x14ac:dyDescent="0.25">
      <c r="A53" s="115" t="s">
        <v>224</v>
      </c>
      <c r="B53" s="116"/>
      <c r="C53" s="116" t="s">
        <v>225</v>
      </c>
      <c r="D53" s="116" t="s">
        <v>453</v>
      </c>
      <c r="E53" s="116">
        <v>2</v>
      </c>
      <c r="F53" s="117">
        <f>G53</f>
        <v>49000</v>
      </c>
      <c r="G53" s="117">
        <v>49000</v>
      </c>
      <c r="H53" s="116"/>
      <c r="I53" s="116"/>
      <c r="J53" s="116"/>
      <c r="K53" s="117"/>
      <c r="L53" s="117"/>
      <c r="M53" s="117"/>
      <c r="N53" s="117"/>
    </row>
    <row r="54" spans="1:15" ht="25.5" customHeight="1" x14ac:dyDescent="0.25">
      <c r="A54" s="115" t="s">
        <v>224</v>
      </c>
      <c r="B54" s="116"/>
      <c r="C54" s="116" t="s">
        <v>225</v>
      </c>
      <c r="D54" s="116" t="s">
        <v>417</v>
      </c>
      <c r="E54" s="116">
        <v>2</v>
      </c>
      <c r="F54" s="117">
        <f>G54</f>
        <v>8889.16</v>
      </c>
      <c r="G54" s="117">
        <v>8889.16</v>
      </c>
      <c r="H54" s="116"/>
      <c r="I54" s="116"/>
      <c r="J54" s="116"/>
      <c r="K54" s="117"/>
      <c r="L54" s="117"/>
      <c r="M54" s="117"/>
      <c r="N54" s="117"/>
    </row>
    <row r="55" spans="1:15" ht="27" customHeight="1" x14ac:dyDescent="0.25">
      <c r="A55" s="119" t="s">
        <v>420</v>
      </c>
      <c r="B55" s="116"/>
      <c r="C55" s="116" t="s">
        <v>308</v>
      </c>
      <c r="D55" s="116" t="s">
        <v>453</v>
      </c>
      <c r="E55" s="116">
        <v>2</v>
      </c>
      <c r="F55" s="117">
        <f>G55</f>
        <v>227000</v>
      </c>
      <c r="G55" s="117">
        <v>227000</v>
      </c>
      <c r="H55" s="116"/>
      <c r="I55" s="116"/>
      <c r="J55" s="116"/>
      <c r="K55" s="117"/>
      <c r="L55" s="117"/>
      <c r="M55" s="117"/>
      <c r="N55" s="117"/>
    </row>
    <row r="56" spans="1:15" ht="60" x14ac:dyDescent="0.25">
      <c r="A56" s="119" t="s">
        <v>304</v>
      </c>
      <c r="B56" s="116"/>
      <c r="C56" s="116" t="s">
        <v>309</v>
      </c>
      <c r="D56" s="116">
        <v>1210</v>
      </c>
      <c r="E56" s="116">
        <v>2</v>
      </c>
      <c r="F56" s="117">
        <f>G56</f>
        <v>0</v>
      </c>
      <c r="G56" s="117">
        <v>0</v>
      </c>
      <c r="H56" s="116"/>
      <c r="I56" s="116"/>
      <c r="J56" s="116"/>
      <c r="K56" s="117"/>
      <c r="L56" s="117"/>
      <c r="M56" s="117"/>
      <c r="N56" s="117"/>
    </row>
    <row r="57" spans="1:15" ht="24" x14ac:dyDescent="0.25">
      <c r="A57" s="119" t="s">
        <v>247</v>
      </c>
      <c r="B57" s="116"/>
      <c r="C57" s="116" t="s">
        <v>227</v>
      </c>
      <c r="D57" s="116">
        <v>1211</v>
      </c>
      <c r="E57" s="116">
        <v>2</v>
      </c>
      <c r="F57" s="117">
        <v>0</v>
      </c>
      <c r="G57" s="117">
        <v>0</v>
      </c>
      <c r="H57" s="116"/>
      <c r="I57" s="116"/>
      <c r="J57" s="116"/>
      <c r="K57" s="117"/>
      <c r="L57" s="117"/>
      <c r="M57" s="117"/>
      <c r="N57" s="117"/>
    </row>
    <row r="58" spans="1:15" s="29" customFormat="1" ht="24" x14ac:dyDescent="0.2">
      <c r="A58" s="118" t="s">
        <v>228</v>
      </c>
      <c r="B58" s="103"/>
      <c r="C58" s="103"/>
      <c r="D58" s="103"/>
      <c r="E58" s="103"/>
      <c r="F58" s="104">
        <f>F59+F60+F65</f>
        <v>8622365.7300000004</v>
      </c>
      <c r="G58" s="104">
        <f>G59+G60+G65</f>
        <v>8622365.7300000004</v>
      </c>
      <c r="H58" s="103"/>
      <c r="I58" s="103"/>
      <c r="J58" s="103"/>
      <c r="K58" s="104"/>
      <c r="L58" s="104"/>
      <c r="M58" s="104"/>
      <c r="N58" s="104"/>
    </row>
    <row r="59" spans="1:15" s="29" customFormat="1" ht="26.25" customHeight="1" x14ac:dyDescent="0.2">
      <c r="A59" s="102" t="s">
        <v>229</v>
      </c>
      <c r="B59" s="103">
        <v>210</v>
      </c>
      <c r="C59" s="103"/>
      <c r="D59" s="103"/>
      <c r="E59" s="103"/>
      <c r="F59" s="104">
        <v>0</v>
      </c>
      <c r="G59" s="104">
        <v>0</v>
      </c>
      <c r="H59" s="103"/>
      <c r="I59" s="103"/>
      <c r="J59" s="103"/>
      <c r="K59" s="104"/>
      <c r="L59" s="104"/>
      <c r="M59" s="104"/>
      <c r="N59" s="104"/>
      <c r="O59" s="60"/>
    </row>
    <row r="60" spans="1:15" s="29" customFormat="1" ht="27.75" customHeight="1" x14ac:dyDescent="0.2">
      <c r="A60" s="102" t="s">
        <v>231</v>
      </c>
      <c r="B60" s="103">
        <v>230</v>
      </c>
      <c r="C60" s="103"/>
      <c r="D60" s="103"/>
      <c r="E60" s="103"/>
      <c r="F60" s="104">
        <f>F61+F62+F63+F64</f>
        <v>59900</v>
      </c>
      <c r="G60" s="104">
        <f>F60</f>
        <v>59900</v>
      </c>
      <c r="H60" s="103"/>
      <c r="I60" s="103"/>
      <c r="J60" s="103"/>
      <c r="K60" s="117"/>
      <c r="L60" s="117"/>
      <c r="M60" s="117"/>
      <c r="N60" s="117"/>
    </row>
    <row r="61" spans="1:15" ht="24" x14ac:dyDescent="0.25">
      <c r="A61" s="119" t="s">
        <v>232</v>
      </c>
      <c r="B61" s="116"/>
      <c r="C61" s="116" t="s">
        <v>339</v>
      </c>
      <c r="D61" s="116">
        <v>1240</v>
      </c>
      <c r="E61" s="116">
        <v>3</v>
      </c>
      <c r="F61" s="117">
        <v>0</v>
      </c>
      <c r="G61" s="117">
        <v>0</v>
      </c>
      <c r="H61" s="116"/>
      <c r="I61" s="116"/>
      <c r="J61" s="116"/>
      <c r="K61" s="117"/>
      <c r="L61" s="117"/>
      <c r="M61" s="117"/>
      <c r="N61" s="117"/>
    </row>
    <row r="62" spans="1:15" ht="24" x14ac:dyDescent="0.25">
      <c r="A62" s="119" t="s">
        <v>233</v>
      </c>
      <c r="B62" s="116"/>
      <c r="C62" s="116" t="s">
        <v>340</v>
      </c>
      <c r="D62" s="116">
        <v>1240</v>
      </c>
      <c r="E62" s="116">
        <v>3</v>
      </c>
      <c r="F62" s="117">
        <f>G62</f>
        <v>59900</v>
      </c>
      <c r="G62" s="117">
        <v>59900</v>
      </c>
      <c r="H62" s="116"/>
      <c r="I62" s="116"/>
      <c r="J62" s="116"/>
      <c r="K62" s="117"/>
      <c r="L62" s="117"/>
      <c r="M62" s="117"/>
      <c r="N62" s="117"/>
    </row>
    <row r="63" spans="1:15" ht="36" x14ac:dyDescent="0.25">
      <c r="A63" s="119" t="s">
        <v>433</v>
      </c>
      <c r="B63" s="116"/>
      <c r="C63" s="116" t="s">
        <v>341</v>
      </c>
      <c r="D63" s="116">
        <v>1240</v>
      </c>
      <c r="E63" s="116">
        <v>3</v>
      </c>
      <c r="F63" s="117">
        <f>G63</f>
        <v>0</v>
      </c>
      <c r="G63" s="117">
        <v>0</v>
      </c>
      <c r="H63" s="116"/>
      <c r="I63" s="116"/>
      <c r="J63" s="116"/>
      <c r="K63" s="117"/>
      <c r="L63" s="117"/>
      <c r="M63" s="117"/>
      <c r="N63" s="117"/>
    </row>
    <row r="64" spans="1:15" x14ac:dyDescent="0.25">
      <c r="A64" s="119" t="s">
        <v>294</v>
      </c>
      <c r="B64" s="116"/>
      <c r="C64" s="116" t="s">
        <v>412</v>
      </c>
      <c r="D64" s="116">
        <v>1241</v>
      </c>
      <c r="E64" s="116">
        <v>3</v>
      </c>
      <c r="F64" s="117">
        <f>G64</f>
        <v>0</v>
      </c>
      <c r="G64" s="117">
        <v>0</v>
      </c>
      <c r="H64" s="116"/>
      <c r="I64" s="116"/>
      <c r="J64" s="116"/>
      <c r="K64" s="117"/>
      <c r="L64" s="117"/>
      <c r="M64" s="117"/>
      <c r="N64" s="117"/>
    </row>
    <row r="65" spans="1:15" s="29" customFormat="1" ht="36" x14ac:dyDescent="0.2">
      <c r="A65" s="118" t="s">
        <v>235</v>
      </c>
      <c r="B65" s="103">
        <v>260</v>
      </c>
      <c r="C65" s="103"/>
      <c r="D65" s="103"/>
      <c r="E65" s="103"/>
      <c r="F65" s="104">
        <f>F66+F67+F68+F77+F78+F79+F80+F81+F82</f>
        <v>8562465.7300000004</v>
      </c>
      <c r="G65" s="104">
        <f>G66+G67+G68+G77+G78+G79+G80+G81+G82</f>
        <v>8562465.7300000004</v>
      </c>
      <c r="H65" s="103"/>
      <c r="I65" s="103"/>
      <c r="J65" s="103"/>
      <c r="K65" s="117"/>
      <c r="L65" s="117"/>
      <c r="M65" s="117"/>
      <c r="N65" s="117"/>
    </row>
    <row r="66" spans="1:15" x14ac:dyDescent="0.25">
      <c r="A66" s="115" t="s">
        <v>224</v>
      </c>
      <c r="B66" s="116"/>
      <c r="C66" s="116" t="s">
        <v>236</v>
      </c>
      <c r="D66" s="116">
        <v>1240</v>
      </c>
      <c r="E66" s="116">
        <v>3</v>
      </c>
      <c r="F66" s="117">
        <f t="shared" ref="F66:F81" si="2">G66</f>
        <v>52700</v>
      </c>
      <c r="G66" s="117">
        <v>52700</v>
      </c>
      <c r="H66" s="116"/>
      <c r="I66" s="116"/>
      <c r="J66" s="116"/>
      <c r="K66" s="117"/>
      <c r="L66" s="117"/>
      <c r="M66" s="117"/>
      <c r="N66" s="117"/>
      <c r="O66" s="59"/>
    </row>
    <row r="67" spans="1:15" x14ac:dyDescent="0.25">
      <c r="A67" s="115" t="s">
        <v>224</v>
      </c>
      <c r="B67" s="116"/>
      <c r="C67" s="116" t="s">
        <v>225</v>
      </c>
      <c r="D67" s="116">
        <v>1241</v>
      </c>
      <c r="E67" s="116">
        <v>3</v>
      </c>
      <c r="F67" s="117">
        <f>G67</f>
        <v>13409.11</v>
      </c>
      <c r="G67" s="117">
        <v>13409.11</v>
      </c>
      <c r="H67" s="116"/>
      <c r="I67" s="116"/>
      <c r="J67" s="116"/>
      <c r="K67" s="117"/>
      <c r="L67" s="117"/>
      <c r="M67" s="117"/>
      <c r="N67" s="117"/>
    </row>
    <row r="68" spans="1:15" x14ac:dyDescent="0.25">
      <c r="A68" s="102" t="s">
        <v>237</v>
      </c>
      <c r="B68" s="103"/>
      <c r="C68" s="103" t="s">
        <v>238</v>
      </c>
      <c r="D68" s="103">
        <v>1240</v>
      </c>
      <c r="E68" s="103">
        <v>3</v>
      </c>
      <c r="F68" s="104">
        <f t="shared" si="2"/>
        <v>2153344.7600000002</v>
      </c>
      <c r="G68" s="104">
        <f>G69+G70+G71+G72+G73+G74+G75+G76</f>
        <v>2153344.7600000002</v>
      </c>
      <c r="H68" s="116"/>
      <c r="I68" s="116"/>
      <c r="J68" s="116"/>
      <c r="K68" s="104"/>
      <c r="L68" s="104"/>
      <c r="M68" s="104"/>
      <c r="N68" s="104"/>
    </row>
    <row r="69" spans="1:15" x14ac:dyDescent="0.25">
      <c r="A69" s="119" t="s">
        <v>239</v>
      </c>
      <c r="B69" s="116"/>
      <c r="C69" s="116" t="s">
        <v>462</v>
      </c>
      <c r="D69" s="116">
        <v>1240</v>
      </c>
      <c r="E69" s="116">
        <v>3</v>
      </c>
      <c r="F69" s="117">
        <f t="shared" si="2"/>
        <v>276200</v>
      </c>
      <c r="G69" s="117">
        <v>276200</v>
      </c>
      <c r="H69" s="116"/>
      <c r="I69" s="116"/>
      <c r="J69" s="116"/>
      <c r="K69" s="117"/>
      <c r="L69" s="117"/>
      <c r="M69" s="117"/>
      <c r="N69" s="117"/>
    </row>
    <row r="70" spans="1:15" x14ac:dyDescent="0.25">
      <c r="A70" s="119" t="s">
        <v>239</v>
      </c>
      <c r="B70" s="116"/>
      <c r="C70" s="116" t="s">
        <v>462</v>
      </c>
      <c r="D70" s="116">
        <v>1241</v>
      </c>
      <c r="E70" s="116">
        <v>3</v>
      </c>
      <c r="F70" s="117">
        <f t="shared" si="2"/>
        <v>5827.04</v>
      </c>
      <c r="G70" s="117">
        <v>5827.04</v>
      </c>
      <c r="H70" s="116"/>
      <c r="I70" s="116"/>
      <c r="J70" s="116"/>
      <c r="K70" s="117"/>
      <c r="L70" s="117"/>
      <c r="M70" s="117"/>
      <c r="N70" s="117"/>
    </row>
    <row r="71" spans="1:15" x14ac:dyDescent="0.25">
      <c r="A71" s="119" t="s">
        <v>241</v>
      </c>
      <c r="B71" s="116"/>
      <c r="C71" s="116" t="s">
        <v>396</v>
      </c>
      <c r="D71" s="116">
        <v>1240</v>
      </c>
      <c r="E71" s="116">
        <v>3</v>
      </c>
      <c r="F71" s="117">
        <f t="shared" si="2"/>
        <v>777200</v>
      </c>
      <c r="G71" s="117">
        <v>777200</v>
      </c>
      <c r="H71" s="116"/>
      <c r="I71" s="116"/>
      <c r="J71" s="116"/>
      <c r="K71" s="117"/>
      <c r="L71" s="117"/>
      <c r="M71" s="117"/>
      <c r="N71" s="117"/>
    </row>
    <row r="72" spans="1:15" x14ac:dyDescent="0.25">
      <c r="A72" s="119" t="s">
        <v>241</v>
      </c>
      <c r="B72" s="116"/>
      <c r="C72" s="116" t="s">
        <v>396</v>
      </c>
      <c r="D72" s="116">
        <v>1241</v>
      </c>
      <c r="E72" s="116">
        <v>3</v>
      </c>
      <c r="F72" s="117">
        <f t="shared" si="2"/>
        <v>34149.54</v>
      </c>
      <c r="G72" s="117">
        <v>34149.54</v>
      </c>
      <c r="H72" s="116"/>
      <c r="I72" s="116"/>
      <c r="J72" s="116"/>
      <c r="K72" s="117"/>
      <c r="L72" s="117"/>
      <c r="M72" s="117"/>
      <c r="N72" s="117"/>
    </row>
    <row r="73" spans="1:15" ht="24" x14ac:dyDescent="0.25">
      <c r="A73" s="119" t="s">
        <v>242</v>
      </c>
      <c r="B73" s="116"/>
      <c r="C73" s="116" t="s">
        <v>397</v>
      </c>
      <c r="D73" s="116">
        <v>1240</v>
      </c>
      <c r="E73" s="116">
        <v>3</v>
      </c>
      <c r="F73" s="117">
        <f t="shared" si="2"/>
        <v>864900</v>
      </c>
      <c r="G73" s="117">
        <v>864900</v>
      </c>
      <c r="H73" s="116"/>
      <c r="I73" s="116"/>
      <c r="J73" s="116"/>
      <c r="K73" s="117"/>
      <c r="L73" s="117"/>
      <c r="M73" s="117"/>
      <c r="N73" s="117"/>
    </row>
    <row r="74" spans="1:15" ht="24" x14ac:dyDescent="0.25">
      <c r="A74" s="119" t="s">
        <v>242</v>
      </c>
      <c r="B74" s="116"/>
      <c r="C74" s="116" t="s">
        <v>397</v>
      </c>
      <c r="D74" s="116">
        <v>1241</v>
      </c>
      <c r="E74" s="116">
        <v>3</v>
      </c>
      <c r="F74" s="117">
        <f t="shared" si="2"/>
        <v>100</v>
      </c>
      <c r="G74" s="117">
        <v>100</v>
      </c>
      <c r="H74" s="116"/>
      <c r="I74" s="116"/>
      <c r="J74" s="116"/>
      <c r="K74" s="117"/>
      <c r="L74" s="117"/>
      <c r="M74" s="117"/>
      <c r="N74" s="117"/>
    </row>
    <row r="75" spans="1:15" ht="36" x14ac:dyDescent="0.25">
      <c r="A75" s="119" t="s">
        <v>360</v>
      </c>
      <c r="B75" s="116"/>
      <c r="C75" s="116" t="s">
        <v>361</v>
      </c>
      <c r="D75" s="116">
        <v>1240</v>
      </c>
      <c r="E75" s="116">
        <v>3</v>
      </c>
      <c r="F75" s="117">
        <f t="shared" si="2"/>
        <v>193600</v>
      </c>
      <c r="G75" s="117">
        <v>193600</v>
      </c>
      <c r="H75" s="116"/>
      <c r="I75" s="116"/>
      <c r="J75" s="116"/>
      <c r="K75" s="117"/>
      <c r="L75" s="117"/>
      <c r="M75" s="117"/>
      <c r="N75" s="117"/>
    </row>
    <row r="76" spans="1:15" ht="36" x14ac:dyDescent="0.25">
      <c r="A76" s="119" t="s">
        <v>360</v>
      </c>
      <c r="B76" s="116"/>
      <c r="C76" s="116" t="s">
        <v>361</v>
      </c>
      <c r="D76" s="116">
        <v>1241</v>
      </c>
      <c r="E76" s="116">
        <v>3</v>
      </c>
      <c r="F76" s="117">
        <f t="shared" si="2"/>
        <v>1368.18</v>
      </c>
      <c r="G76" s="117">
        <v>1368.18</v>
      </c>
      <c r="H76" s="116"/>
      <c r="I76" s="116"/>
      <c r="J76" s="116"/>
      <c r="K76" s="117"/>
      <c r="L76" s="117"/>
      <c r="M76" s="117"/>
      <c r="N76" s="117"/>
    </row>
    <row r="77" spans="1:15" s="30" customFormat="1" ht="24" x14ac:dyDescent="0.25">
      <c r="A77" s="119" t="s">
        <v>243</v>
      </c>
      <c r="B77" s="116"/>
      <c r="C77" s="116" t="s">
        <v>244</v>
      </c>
      <c r="D77" s="116">
        <v>1240</v>
      </c>
      <c r="E77" s="116">
        <v>3</v>
      </c>
      <c r="F77" s="117">
        <f t="shared" si="2"/>
        <v>682100</v>
      </c>
      <c r="G77" s="117">
        <v>682100</v>
      </c>
      <c r="H77" s="116"/>
      <c r="I77" s="116"/>
      <c r="J77" s="116"/>
      <c r="K77" s="117"/>
      <c r="L77" s="117"/>
      <c r="M77" s="117"/>
      <c r="N77" s="117"/>
    </row>
    <row r="78" spans="1:15" s="30" customFormat="1" ht="24" x14ac:dyDescent="0.25">
      <c r="A78" s="119" t="s">
        <v>243</v>
      </c>
      <c r="B78" s="116"/>
      <c r="C78" s="116" t="s">
        <v>244</v>
      </c>
      <c r="D78" s="116">
        <v>1241</v>
      </c>
      <c r="E78" s="116">
        <v>3</v>
      </c>
      <c r="F78" s="117">
        <f t="shared" si="2"/>
        <v>0</v>
      </c>
      <c r="G78" s="117">
        <v>0</v>
      </c>
      <c r="H78" s="116"/>
      <c r="I78" s="116"/>
      <c r="J78" s="116"/>
      <c r="K78" s="117"/>
      <c r="L78" s="117"/>
      <c r="M78" s="117"/>
      <c r="N78" s="117"/>
    </row>
    <row r="79" spans="1:15" s="30" customFormat="1" x14ac:dyDescent="0.25">
      <c r="A79" s="119" t="s">
        <v>245</v>
      </c>
      <c r="B79" s="116"/>
      <c r="C79" s="116" t="s">
        <v>246</v>
      </c>
      <c r="D79" s="116">
        <v>1240</v>
      </c>
      <c r="E79" s="116">
        <v>3</v>
      </c>
      <c r="F79" s="117">
        <f>G79</f>
        <v>931000</v>
      </c>
      <c r="G79" s="117">
        <v>931000</v>
      </c>
      <c r="H79" s="116"/>
      <c r="I79" s="116"/>
      <c r="J79" s="116"/>
      <c r="K79" s="117"/>
      <c r="L79" s="117"/>
      <c r="M79" s="117"/>
      <c r="N79" s="117"/>
    </row>
    <row r="80" spans="1:15" s="30" customFormat="1" x14ac:dyDescent="0.25">
      <c r="A80" s="119" t="s">
        <v>245</v>
      </c>
      <c r="B80" s="116"/>
      <c r="C80" s="116" t="s">
        <v>246</v>
      </c>
      <c r="D80" s="116">
        <v>1241</v>
      </c>
      <c r="E80" s="116">
        <v>3</v>
      </c>
      <c r="F80" s="117">
        <f t="shared" si="2"/>
        <v>0</v>
      </c>
      <c r="G80" s="117">
        <v>0</v>
      </c>
      <c r="H80" s="116"/>
      <c r="I80" s="116"/>
      <c r="J80" s="116"/>
      <c r="K80" s="117"/>
      <c r="L80" s="117"/>
      <c r="M80" s="117"/>
      <c r="N80" s="117"/>
    </row>
    <row r="81" spans="1:15" s="30" customFormat="1" ht="29.25" customHeight="1" x14ac:dyDescent="0.25">
      <c r="A81" s="119" t="s">
        <v>255</v>
      </c>
      <c r="B81" s="116"/>
      <c r="C81" s="116" t="s">
        <v>256</v>
      </c>
      <c r="D81" s="116">
        <v>1240</v>
      </c>
      <c r="E81" s="116">
        <v>3</v>
      </c>
      <c r="F81" s="117">
        <f t="shared" si="2"/>
        <v>0</v>
      </c>
      <c r="G81" s="117">
        <v>0</v>
      </c>
      <c r="H81" s="116"/>
      <c r="I81" s="116"/>
      <c r="J81" s="116"/>
      <c r="K81" s="117"/>
      <c r="L81" s="117"/>
      <c r="M81" s="117"/>
      <c r="N81" s="117"/>
    </row>
    <row r="82" spans="1:15" s="75" customFormat="1" ht="24" x14ac:dyDescent="0.25">
      <c r="A82" s="102" t="s">
        <v>257</v>
      </c>
      <c r="B82" s="103"/>
      <c r="C82" s="103"/>
      <c r="D82" s="103"/>
      <c r="E82" s="103"/>
      <c r="F82" s="104">
        <f t="shared" ref="F82:F90" si="3">G82</f>
        <v>4729911.8599999994</v>
      </c>
      <c r="G82" s="104">
        <f>G83+G84+G85+G86+G87+G88+G89+G90</f>
        <v>4729911.8599999994</v>
      </c>
      <c r="H82" s="103"/>
      <c r="I82" s="103"/>
      <c r="J82" s="103"/>
      <c r="K82" s="104"/>
      <c r="L82" s="104"/>
      <c r="M82" s="104"/>
      <c r="N82" s="104"/>
    </row>
    <row r="83" spans="1:15" s="30" customFormat="1" ht="75" customHeight="1" x14ac:dyDescent="0.25">
      <c r="A83" s="119" t="s">
        <v>322</v>
      </c>
      <c r="B83" s="116"/>
      <c r="C83" s="116" t="s">
        <v>391</v>
      </c>
      <c r="D83" s="116">
        <v>1241</v>
      </c>
      <c r="E83" s="116">
        <v>3</v>
      </c>
      <c r="F83" s="117">
        <f>G83</f>
        <v>0</v>
      </c>
      <c r="G83" s="117">
        <v>0</v>
      </c>
      <c r="H83" s="116"/>
      <c r="I83" s="116"/>
      <c r="J83" s="116"/>
      <c r="K83" s="117"/>
      <c r="L83" s="117"/>
      <c r="M83" s="117"/>
      <c r="N83" s="117"/>
    </row>
    <row r="84" spans="1:15" ht="24" x14ac:dyDescent="0.25">
      <c r="A84" s="119" t="s">
        <v>333</v>
      </c>
      <c r="B84" s="116"/>
      <c r="C84" s="116" t="s">
        <v>307</v>
      </c>
      <c r="D84" s="116">
        <v>1240</v>
      </c>
      <c r="E84" s="116">
        <v>3</v>
      </c>
      <c r="F84" s="117">
        <f t="shared" si="3"/>
        <v>100000</v>
      </c>
      <c r="G84" s="117">
        <v>100000</v>
      </c>
      <c r="H84" s="116"/>
      <c r="I84" s="116"/>
      <c r="J84" s="116"/>
      <c r="K84" s="117"/>
      <c r="L84" s="117"/>
      <c r="M84" s="117"/>
      <c r="N84" s="117"/>
    </row>
    <row r="85" spans="1:15" ht="36" x14ac:dyDescent="0.25">
      <c r="A85" s="119" t="s">
        <v>320</v>
      </c>
      <c r="B85" s="116"/>
      <c r="C85" s="116" t="s">
        <v>308</v>
      </c>
      <c r="D85" s="116">
        <v>1240</v>
      </c>
      <c r="E85" s="116">
        <v>3</v>
      </c>
      <c r="F85" s="117">
        <f>G85</f>
        <v>513800</v>
      </c>
      <c r="G85" s="117">
        <v>513800</v>
      </c>
      <c r="H85" s="116"/>
      <c r="I85" s="116"/>
      <c r="J85" s="116"/>
      <c r="K85" s="117"/>
      <c r="L85" s="117"/>
      <c r="M85" s="117"/>
      <c r="N85" s="117"/>
    </row>
    <row r="86" spans="1:15" ht="36" x14ac:dyDescent="0.25">
      <c r="A86" s="119" t="s">
        <v>320</v>
      </c>
      <c r="B86" s="116"/>
      <c r="C86" s="116" t="s">
        <v>308</v>
      </c>
      <c r="D86" s="116">
        <v>1241</v>
      </c>
      <c r="E86" s="116">
        <v>3</v>
      </c>
      <c r="F86" s="117">
        <f t="shared" si="3"/>
        <v>5.13</v>
      </c>
      <c r="G86" s="117">
        <v>5.13</v>
      </c>
      <c r="H86" s="116"/>
      <c r="I86" s="116"/>
      <c r="J86" s="116"/>
      <c r="K86" s="117"/>
      <c r="L86" s="117"/>
      <c r="M86" s="117"/>
      <c r="N86" s="117"/>
    </row>
    <row r="87" spans="1:15" ht="48" x14ac:dyDescent="0.25">
      <c r="A87" s="119" t="s">
        <v>312</v>
      </c>
      <c r="B87" s="116"/>
      <c r="C87" s="116" t="s">
        <v>309</v>
      </c>
      <c r="D87" s="116">
        <v>1240</v>
      </c>
      <c r="E87" s="116">
        <v>3</v>
      </c>
      <c r="F87" s="117">
        <f t="shared" si="3"/>
        <v>0</v>
      </c>
      <c r="G87" s="117">
        <v>0</v>
      </c>
      <c r="H87" s="116"/>
      <c r="I87" s="116"/>
      <c r="J87" s="116"/>
      <c r="K87" s="117"/>
      <c r="L87" s="117"/>
      <c r="M87" s="117"/>
      <c r="N87" s="117"/>
    </row>
    <row r="88" spans="1:15" ht="36" x14ac:dyDescent="0.25">
      <c r="A88" s="119" t="s">
        <v>320</v>
      </c>
      <c r="B88" s="116"/>
      <c r="C88" s="116" t="s">
        <v>308</v>
      </c>
      <c r="D88" s="116">
        <v>1241</v>
      </c>
      <c r="E88" s="116">
        <v>3</v>
      </c>
      <c r="F88" s="117">
        <f t="shared" si="3"/>
        <v>0</v>
      </c>
      <c r="G88" s="117">
        <v>0</v>
      </c>
      <c r="H88" s="116"/>
      <c r="I88" s="116"/>
      <c r="J88" s="116"/>
      <c r="K88" s="117"/>
      <c r="L88" s="117"/>
      <c r="M88" s="117"/>
      <c r="N88" s="117"/>
    </row>
    <row r="89" spans="1:15" ht="30" customHeight="1" x14ac:dyDescent="0.25">
      <c r="A89" s="119" t="s">
        <v>325</v>
      </c>
      <c r="B89" s="116"/>
      <c r="C89" s="116" t="s">
        <v>464</v>
      </c>
      <c r="D89" s="116">
        <v>1240</v>
      </c>
      <c r="E89" s="116">
        <v>3</v>
      </c>
      <c r="F89" s="117">
        <f t="shared" si="3"/>
        <v>3853300</v>
      </c>
      <c r="G89" s="117">
        <v>3853300</v>
      </c>
      <c r="H89" s="116"/>
      <c r="I89" s="116"/>
      <c r="J89" s="116"/>
      <c r="K89" s="117"/>
      <c r="L89" s="117"/>
      <c r="M89" s="117"/>
      <c r="N89" s="117"/>
    </row>
    <row r="90" spans="1:15" ht="29.25" customHeight="1" x14ac:dyDescent="0.25">
      <c r="A90" s="119" t="s">
        <v>325</v>
      </c>
      <c r="B90" s="116"/>
      <c r="C90" s="116" t="s">
        <v>464</v>
      </c>
      <c r="D90" s="116">
        <v>1241</v>
      </c>
      <c r="E90" s="116">
        <v>3</v>
      </c>
      <c r="F90" s="117">
        <f t="shared" si="3"/>
        <v>262806.73</v>
      </c>
      <c r="G90" s="117">
        <v>262806.73</v>
      </c>
      <c r="H90" s="116"/>
      <c r="I90" s="116"/>
      <c r="J90" s="116"/>
      <c r="K90" s="117"/>
      <c r="L90" s="117"/>
      <c r="M90" s="117"/>
      <c r="N90" s="117"/>
    </row>
    <row r="91" spans="1:15" ht="60" x14ac:dyDescent="0.25">
      <c r="A91" s="120" t="s">
        <v>208</v>
      </c>
      <c r="B91" s="116"/>
      <c r="C91" s="116"/>
      <c r="D91" s="116"/>
      <c r="E91" s="116"/>
      <c r="F91" s="104">
        <f>F92+F95+F117</f>
        <v>4553375.67</v>
      </c>
      <c r="G91" s="117"/>
      <c r="H91" s="104"/>
      <c r="I91" s="104"/>
      <c r="J91" s="116"/>
      <c r="K91" s="104">
        <f>L91+M91</f>
        <v>4553375.67</v>
      </c>
      <c r="L91" s="104">
        <f>L92+L95</f>
        <v>4437871.5</v>
      </c>
      <c r="M91" s="104">
        <f>M117</f>
        <v>115504.17</v>
      </c>
      <c r="N91" s="104"/>
    </row>
    <row r="92" spans="1:15" s="29" customFormat="1" ht="36" x14ac:dyDescent="0.2">
      <c r="A92" s="120" t="s">
        <v>249</v>
      </c>
      <c r="B92" s="103">
        <v>260</v>
      </c>
      <c r="C92" s="103"/>
      <c r="D92" s="103"/>
      <c r="E92" s="103"/>
      <c r="F92" s="104">
        <f>F93+F94</f>
        <v>2828932.33</v>
      </c>
      <c r="G92" s="104"/>
      <c r="H92" s="104"/>
      <c r="I92" s="104"/>
      <c r="J92" s="103"/>
      <c r="K92" s="104">
        <f>K93+K94</f>
        <v>2828932.33</v>
      </c>
      <c r="L92" s="104">
        <f>L93+L94</f>
        <v>2828932.33</v>
      </c>
      <c r="M92" s="104"/>
      <c r="N92" s="104"/>
      <c r="O92" s="173"/>
    </row>
    <row r="93" spans="1:15" ht="36" x14ac:dyDescent="0.25">
      <c r="A93" s="119" t="s">
        <v>326</v>
      </c>
      <c r="B93" s="116"/>
      <c r="C93" s="116" t="s">
        <v>465</v>
      </c>
      <c r="D93" s="116">
        <v>5000</v>
      </c>
      <c r="E93" s="116">
        <v>5</v>
      </c>
      <c r="F93" s="117">
        <f>K93</f>
        <v>2434600</v>
      </c>
      <c r="G93" s="117">
        <v>0</v>
      </c>
      <c r="H93" s="117"/>
      <c r="I93" s="117"/>
      <c r="J93" s="117"/>
      <c r="K93" s="117">
        <f>L93+N93</f>
        <v>2434600</v>
      </c>
      <c r="L93" s="117">
        <v>2434600</v>
      </c>
      <c r="M93" s="117"/>
      <c r="N93" s="117"/>
    </row>
    <row r="94" spans="1:15" ht="36" x14ac:dyDescent="0.25">
      <c r="A94" s="119" t="s">
        <v>326</v>
      </c>
      <c r="B94" s="116"/>
      <c r="C94" s="116" t="s">
        <v>465</v>
      </c>
      <c r="D94" s="116">
        <v>5001</v>
      </c>
      <c r="E94" s="116">
        <v>5</v>
      </c>
      <c r="F94" s="117">
        <f>K94</f>
        <v>394332.33</v>
      </c>
      <c r="G94" s="117"/>
      <c r="H94" s="117"/>
      <c r="I94" s="117"/>
      <c r="J94" s="117"/>
      <c r="K94" s="117">
        <f>L94</f>
        <v>394332.33</v>
      </c>
      <c r="L94" s="117">
        <v>394332.33</v>
      </c>
      <c r="M94" s="116"/>
      <c r="N94" s="116"/>
    </row>
    <row r="95" spans="1:15" s="29" customFormat="1" ht="63.75" customHeight="1" x14ac:dyDescent="0.2">
      <c r="A95" s="120" t="s">
        <v>251</v>
      </c>
      <c r="B95" s="103"/>
      <c r="C95" s="103"/>
      <c r="D95" s="103">
        <v>5200</v>
      </c>
      <c r="E95" s="103">
        <v>5</v>
      </c>
      <c r="F95" s="104">
        <f>K95</f>
        <v>1608939.17</v>
      </c>
      <c r="G95" s="104"/>
      <c r="H95" s="104"/>
      <c r="I95" s="104"/>
      <c r="J95" s="104"/>
      <c r="K95" s="104">
        <f>K96+++++++K99</f>
        <v>1608939.17</v>
      </c>
      <c r="L95" s="104">
        <f>L96+L99</f>
        <v>1608939.17</v>
      </c>
      <c r="M95" s="104"/>
      <c r="N95" s="104"/>
      <c r="O95" s="111"/>
    </row>
    <row r="96" spans="1:15" s="29" customFormat="1" ht="24" x14ac:dyDescent="0.2">
      <c r="A96" s="120" t="s">
        <v>252</v>
      </c>
      <c r="B96" s="103">
        <v>210</v>
      </c>
      <c r="C96" s="103"/>
      <c r="D96" s="103"/>
      <c r="E96" s="103"/>
      <c r="F96" s="104">
        <f>F97+F98</f>
        <v>169260</v>
      </c>
      <c r="G96" s="104"/>
      <c r="H96" s="104"/>
      <c r="I96" s="104"/>
      <c r="J96" s="104"/>
      <c r="K96" s="104">
        <f>K97+K98</f>
        <v>169260</v>
      </c>
      <c r="L96" s="104">
        <f>L97+L98</f>
        <v>169260</v>
      </c>
      <c r="M96" s="104"/>
      <c r="N96" s="104"/>
      <c r="O96" s="111"/>
    </row>
    <row r="97" spans="1:15" s="30" customFormat="1" x14ac:dyDescent="0.25">
      <c r="A97" s="115" t="s">
        <v>253</v>
      </c>
      <c r="B97" s="116"/>
      <c r="C97" s="116" t="s">
        <v>220</v>
      </c>
      <c r="D97" s="116">
        <v>5200</v>
      </c>
      <c r="E97" s="116">
        <v>5</v>
      </c>
      <c r="F97" s="117">
        <f>K97</f>
        <v>130000</v>
      </c>
      <c r="G97" s="117"/>
      <c r="H97" s="117"/>
      <c r="I97" s="117"/>
      <c r="J97" s="117"/>
      <c r="K97" s="117">
        <f>L97</f>
        <v>130000</v>
      </c>
      <c r="L97" s="117">
        <v>130000</v>
      </c>
      <c r="M97" s="117"/>
      <c r="N97" s="117"/>
      <c r="O97" s="112"/>
    </row>
    <row r="98" spans="1:15" s="30" customFormat="1" ht="24" x14ac:dyDescent="0.25">
      <c r="A98" s="115" t="s">
        <v>254</v>
      </c>
      <c r="B98" s="116"/>
      <c r="C98" s="116" t="s">
        <v>222</v>
      </c>
      <c r="D98" s="116">
        <v>5200</v>
      </c>
      <c r="E98" s="116">
        <v>5</v>
      </c>
      <c r="F98" s="117">
        <f>K98</f>
        <v>39260</v>
      </c>
      <c r="G98" s="117"/>
      <c r="H98" s="117"/>
      <c r="I98" s="117"/>
      <c r="J98" s="117"/>
      <c r="K98" s="117">
        <f>L98</f>
        <v>39260</v>
      </c>
      <c r="L98" s="117">
        <v>39260</v>
      </c>
      <c r="M98" s="117"/>
      <c r="N98" s="117"/>
      <c r="O98" s="112"/>
    </row>
    <row r="99" spans="1:15" s="29" customFormat="1" ht="36" x14ac:dyDescent="0.2">
      <c r="A99" s="120" t="s">
        <v>249</v>
      </c>
      <c r="B99" s="103">
        <v>260</v>
      </c>
      <c r="C99" s="103"/>
      <c r="D99" s="103"/>
      <c r="E99" s="103"/>
      <c r="F99" s="104">
        <f>F100+F101+F102+F103+F104+F105+F106+F107+F108+F109+F110+F111+F112+F113</f>
        <v>1439679.17</v>
      </c>
      <c r="G99" s="104">
        <f t="shared" ref="G99:J99" si="4">G100+G101+G103+G104+G105+G106+G107+G108+G109+G111+G112+G113</f>
        <v>0</v>
      </c>
      <c r="H99" s="104">
        <f t="shared" si="4"/>
        <v>0</v>
      </c>
      <c r="I99" s="104">
        <f t="shared" si="4"/>
        <v>0</v>
      </c>
      <c r="J99" s="104">
        <f t="shared" si="4"/>
        <v>0</v>
      </c>
      <c r="K99" s="104">
        <f>K100+K101+K102+K103+K104+K105+K106+K107+K108+K109+K110+K111+K112+K113</f>
        <v>1439679.17</v>
      </c>
      <c r="L99" s="104">
        <f>L100+L101+L102+L103+L104+L105+L106+L107+L108+L109+L110+L111+L112+L113</f>
        <v>1439679.17</v>
      </c>
      <c r="M99" s="104"/>
      <c r="N99" s="104"/>
      <c r="O99" s="111"/>
    </row>
    <row r="100" spans="1:15" s="95" customFormat="1" ht="12.75" x14ac:dyDescent="0.2">
      <c r="A100" s="115" t="s">
        <v>224</v>
      </c>
      <c r="B100" s="116"/>
      <c r="C100" s="116" t="s">
        <v>225</v>
      </c>
      <c r="D100" s="116">
        <v>5200</v>
      </c>
      <c r="E100" s="116">
        <v>5</v>
      </c>
      <c r="F100" s="117">
        <f>K100</f>
        <v>0</v>
      </c>
      <c r="G100" s="117"/>
      <c r="H100" s="117"/>
      <c r="I100" s="117"/>
      <c r="J100" s="117"/>
      <c r="K100" s="117">
        <f>L100</f>
        <v>0</v>
      </c>
      <c r="L100" s="117">
        <v>0</v>
      </c>
      <c r="M100" s="117"/>
      <c r="N100" s="117"/>
      <c r="O100" s="113"/>
    </row>
    <row r="101" spans="1:15" s="95" customFormat="1" ht="24" x14ac:dyDescent="0.2">
      <c r="A101" s="119" t="s">
        <v>243</v>
      </c>
      <c r="B101" s="116"/>
      <c r="C101" s="116" t="s">
        <v>244</v>
      </c>
      <c r="D101" s="116">
        <v>5200</v>
      </c>
      <c r="E101" s="116">
        <v>5</v>
      </c>
      <c r="F101" s="117">
        <f>K101</f>
        <v>80000</v>
      </c>
      <c r="G101" s="117"/>
      <c r="H101" s="117"/>
      <c r="I101" s="117"/>
      <c r="J101" s="117"/>
      <c r="K101" s="117">
        <f>L101</f>
        <v>80000</v>
      </c>
      <c r="L101" s="117">
        <v>80000</v>
      </c>
      <c r="M101" s="117"/>
      <c r="N101" s="117"/>
      <c r="O101" s="113"/>
    </row>
    <row r="102" spans="1:15" s="95" customFormat="1" ht="24" x14ac:dyDescent="0.2">
      <c r="A102" s="119" t="s">
        <v>243</v>
      </c>
      <c r="B102" s="116"/>
      <c r="C102" s="116" t="s">
        <v>244</v>
      </c>
      <c r="D102" s="116">
        <v>5201</v>
      </c>
      <c r="E102" s="116">
        <v>5</v>
      </c>
      <c r="F102" s="117">
        <f>K102</f>
        <v>0</v>
      </c>
      <c r="G102" s="117"/>
      <c r="H102" s="117"/>
      <c r="I102" s="117"/>
      <c r="J102" s="117"/>
      <c r="K102" s="117">
        <f>L102</f>
        <v>0</v>
      </c>
      <c r="L102" s="117">
        <v>0</v>
      </c>
      <c r="M102" s="117"/>
      <c r="N102" s="117"/>
      <c r="O102" s="113"/>
    </row>
    <row r="103" spans="1:15" x14ac:dyDescent="0.25">
      <c r="A103" s="119" t="s">
        <v>245</v>
      </c>
      <c r="B103" s="116"/>
      <c r="C103" s="116" t="s">
        <v>246</v>
      </c>
      <c r="D103" s="116">
        <v>5200</v>
      </c>
      <c r="E103" s="116">
        <v>5</v>
      </c>
      <c r="F103" s="117">
        <v>920000</v>
      </c>
      <c r="G103" s="116"/>
      <c r="H103" s="116"/>
      <c r="I103" s="116"/>
      <c r="J103" s="116"/>
      <c r="K103" s="117">
        <f>L103+N103</f>
        <v>800000</v>
      </c>
      <c r="L103" s="117">
        <v>800000</v>
      </c>
      <c r="M103" s="117"/>
      <c r="N103" s="117"/>
      <c r="O103" s="114"/>
    </row>
    <row r="104" spans="1:15" x14ac:dyDescent="0.25">
      <c r="A104" s="119" t="s">
        <v>245</v>
      </c>
      <c r="B104" s="116"/>
      <c r="C104" s="116" t="s">
        <v>246</v>
      </c>
      <c r="D104" s="116">
        <v>5201</v>
      </c>
      <c r="E104" s="116">
        <v>5</v>
      </c>
      <c r="F104" s="117">
        <f>K104</f>
        <v>108939.17</v>
      </c>
      <c r="G104" s="116"/>
      <c r="H104" s="116"/>
      <c r="I104" s="116"/>
      <c r="J104" s="116"/>
      <c r="K104" s="117">
        <f>L104</f>
        <v>108939.17</v>
      </c>
      <c r="L104" s="117">
        <v>108939.17</v>
      </c>
      <c r="M104" s="117"/>
      <c r="N104" s="117"/>
      <c r="O104" s="114"/>
    </row>
    <row r="105" spans="1:15" ht="24" x14ac:dyDescent="0.25">
      <c r="A105" s="119" t="s">
        <v>255</v>
      </c>
      <c r="B105" s="116"/>
      <c r="C105" s="116" t="s">
        <v>256</v>
      </c>
      <c r="D105" s="116">
        <v>5200</v>
      </c>
      <c r="E105" s="116">
        <v>5</v>
      </c>
      <c r="F105" s="117">
        <v>150000</v>
      </c>
      <c r="G105" s="116"/>
      <c r="H105" s="116"/>
      <c r="I105" s="116"/>
      <c r="J105" s="116"/>
      <c r="K105" s="117">
        <f>L105+N105</f>
        <v>200000</v>
      </c>
      <c r="L105" s="117">
        <v>200000</v>
      </c>
      <c r="M105" s="117"/>
      <c r="N105" s="117"/>
      <c r="O105" s="114"/>
    </row>
    <row r="106" spans="1:15" ht="24" x14ac:dyDescent="0.25">
      <c r="A106" s="119" t="s">
        <v>255</v>
      </c>
      <c r="B106" s="116"/>
      <c r="C106" s="116" t="s">
        <v>256</v>
      </c>
      <c r="D106" s="116">
        <v>5201</v>
      </c>
      <c r="E106" s="116">
        <v>5</v>
      </c>
      <c r="F106" s="117">
        <f t="shared" ref="F106" si="5">K106</f>
        <v>0</v>
      </c>
      <c r="G106" s="116"/>
      <c r="H106" s="116"/>
      <c r="I106" s="116"/>
      <c r="J106" s="116"/>
      <c r="K106" s="117">
        <f t="shared" ref="K106:K111" si="6">L106</f>
        <v>0</v>
      </c>
      <c r="L106" s="117">
        <v>0</v>
      </c>
      <c r="M106" s="117"/>
      <c r="N106" s="117"/>
      <c r="O106" s="114"/>
    </row>
    <row r="107" spans="1:15" ht="36" x14ac:dyDescent="0.25">
      <c r="A107" s="119" t="s">
        <v>362</v>
      </c>
      <c r="B107" s="116"/>
      <c r="C107" s="116" t="s">
        <v>310</v>
      </c>
      <c r="D107" s="116">
        <v>5200</v>
      </c>
      <c r="E107" s="116">
        <v>5</v>
      </c>
      <c r="F107" s="117">
        <v>25200</v>
      </c>
      <c r="G107" s="116"/>
      <c r="H107" s="116"/>
      <c r="I107" s="116"/>
      <c r="J107" s="116"/>
      <c r="K107" s="117">
        <f t="shared" si="6"/>
        <v>25000</v>
      </c>
      <c r="L107" s="117">
        <v>25000</v>
      </c>
      <c r="M107" s="117"/>
      <c r="N107" s="117"/>
      <c r="O107" s="114"/>
    </row>
    <row r="108" spans="1:15" ht="36" x14ac:dyDescent="0.25">
      <c r="A108" s="119" t="s">
        <v>362</v>
      </c>
      <c r="B108" s="116"/>
      <c r="C108" s="116" t="s">
        <v>310</v>
      </c>
      <c r="D108" s="116">
        <v>5201</v>
      </c>
      <c r="E108" s="116">
        <v>5</v>
      </c>
      <c r="F108" s="117">
        <f>K108</f>
        <v>0</v>
      </c>
      <c r="G108" s="116"/>
      <c r="H108" s="116"/>
      <c r="I108" s="116"/>
      <c r="J108" s="116"/>
      <c r="K108" s="117">
        <f t="shared" si="6"/>
        <v>0</v>
      </c>
      <c r="L108" s="117">
        <v>0</v>
      </c>
      <c r="M108" s="117"/>
      <c r="N108" s="117"/>
      <c r="O108" s="114"/>
    </row>
    <row r="109" spans="1:15" ht="75" customHeight="1" x14ac:dyDescent="0.25">
      <c r="A109" s="115" t="s">
        <v>322</v>
      </c>
      <c r="B109" s="116"/>
      <c r="C109" s="116" t="s">
        <v>404</v>
      </c>
      <c r="D109" s="116">
        <v>5200</v>
      </c>
      <c r="E109" s="116">
        <v>5</v>
      </c>
      <c r="F109" s="117">
        <v>10000</v>
      </c>
      <c r="G109" s="116"/>
      <c r="H109" s="116"/>
      <c r="I109" s="116"/>
      <c r="J109" s="116"/>
      <c r="K109" s="117">
        <f t="shared" si="6"/>
        <v>50000</v>
      </c>
      <c r="L109" s="117">
        <v>50000</v>
      </c>
      <c r="M109" s="117"/>
      <c r="N109" s="117"/>
      <c r="O109" s="114"/>
    </row>
    <row r="110" spans="1:15" ht="75" customHeight="1" x14ac:dyDescent="0.25">
      <c r="A110" s="115" t="s">
        <v>322</v>
      </c>
      <c r="B110" s="116"/>
      <c r="C110" s="116" t="s">
        <v>404</v>
      </c>
      <c r="D110" s="116">
        <v>5201</v>
      </c>
      <c r="E110" s="116">
        <v>5</v>
      </c>
      <c r="F110" s="117">
        <f>K110</f>
        <v>0</v>
      </c>
      <c r="G110" s="116"/>
      <c r="H110" s="116"/>
      <c r="I110" s="116"/>
      <c r="J110" s="116"/>
      <c r="K110" s="117">
        <f t="shared" si="6"/>
        <v>0</v>
      </c>
      <c r="L110" s="117">
        <v>0</v>
      </c>
      <c r="M110" s="117"/>
      <c r="N110" s="117"/>
      <c r="O110" s="114"/>
    </row>
    <row r="111" spans="1:15" ht="24" x14ac:dyDescent="0.25">
      <c r="A111" s="119" t="s">
        <v>333</v>
      </c>
      <c r="B111" s="116"/>
      <c r="C111" s="116" t="s">
        <v>307</v>
      </c>
      <c r="D111" s="116">
        <v>5200</v>
      </c>
      <c r="E111" s="116">
        <v>5</v>
      </c>
      <c r="F111" s="117">
        <v>20000</v>
      </c>
      <c r="G111" s="116"/>
      <c r="H111" s="116"/>
      <c r="I111" s="116"/>
      <c r="J111" s="116"/>
      <c r="K111" s="117">
        <f t="shared" si="6"/>
        <v>50000</v>
      </c>
      <c r="L111" s="117">
        <v>50000</v>
      </c>
      <c r="M111" s="117"/>
      <c r="N111" s="117"/>
      <c r="O111" s="114"/>
    </row>
    <row r="112" spans="1:15" ht="28.5" customHeight="1" x14ac:dyDescent="0.25">
      <c r="A112" s="119" t="s">
        <v>334</v>
      </c>
      <c r="B112" s="116"/>
      <c r="C112" s="116" t="s">
        <v>308</v>
      </c>
      <c r="D112" s="116">
        <v>5200</v>
      </c>
      <c r="E112" s="116">
        <v>5</v>
      </c>
      <c r="F112" s="117">
        <v>125540</v>
      </c>
      <c r="G112" s="116"/>
      <c r="H112" s="116"/>
      <c r="I112" s="116"/>
      <c r="J112" s="116"/>
      <c r="K112" s="117">
        <f>L112+N112</f>
        <v>125740</v>
      </c>
      <c r="L112" s="117">
        <v>125740</v>
      </c>
      <c r="M112" s="117"/>
      <c r="N112" s="117"/>
      <c r="O112" s="114"/>
    </row>
    <row r="113" spans="1:16" ht="28.5" customHeight="1" x14ac:dyDescent="0.25">
      <c r="A113" s="119" t="s">
        <v>334</v>
      </c>
      <c r="B113" s="116"/>
      <c r="C113" s="116" t="s">
        <v>308</v>
      </c>
      <c r="D113" s="116">
        <v>5201</v>
      </c>
      <c r="E113" s="116">
        <v>5</v>
      </c>
      <c r="F113" s="117">
        <f>K113</f>
        <v>0</v>
      </c>
      <c r="G113" s="116"/>
      <c r="H113" s="116"/>
      <c r="I113" s="116"/>
      <c r="J113" s="116"/>
      <c r="K113" s="117">
        <f>L113</f>
        <v>0</v>
      </c>
      <c r="L113" s="117">
        <v>0</v>
      </c>
      <c r="M113" s="117"/>
      <c r="N113" s="117"/>
      <c r="O113" s="114"/>
    </row>
    <row r="114" spans="1:16" ht="43.5" customHeight="1" x14ac:dyDescent="0.25">
      <c r="A114" s="102" t="s">
        <v>398</v>
      </c>
      <c r="B114" s="103"/>
      <c r="C114" s="103" t="s">
        <v>246</v>
      </c>
      <c r="D114" s="103">
        <v>5200</v>
      </c>
      <c r="E114" s="103">
        <v>5</v>
      </c>
      <c r="F114" s="104">
        <f>K114</f>
        <v>0</v>
      </c>
      <c r="G114" s="103"/>
      <c r="H114" s="103"/>
      <c r="I114" s="103"/>
      <c r="J114" s="103"/>
      <c r="K114" s="104">
        <f>L114</f>
        <v>0</v>
      </c>
      <c r="L114" s="104"/>
      <c r="M114" s="104"/>
      <c r="N114" s="104"/>
      <c r="O114" s="114"/>
    </row>
    <row r="115" spans="1:16" ht="23.25" customHeight="1" x14ac:dyDescent="0.25">
      <c r="A115" s="119" t="s">
        <v>294</v>
      </c>
      <c r="B115" s="103">
        <v>230</v>
      </c>
      <c r="C115" s="116" t="s">
        <v>337</v>
      </c>
      <c r="D115" s="116">
        <v>5200</v>
      </c>
      <c r="E115" s="116">
        <v>5</v>
      </c>
      <c r="F115" s="117">
        <f>K115</f>
        <v>0</v>
      </c>
      <c r="G115" s="116"/>
      <c r="H115" s="116"/>
      <c r="I115" s="116"/>
      <c r="J115" s="116"/>
      <c r="K115" s="117">
        <f>L115</f>
        <v>0</v>
      </c>
      <c r="L115" s="117"/>
      <c r="M115" s="117"/>
      <c r="N115" s="117"/>
      <c r="O115" s="114"/>
    </row>
    <row r="116" spans="1:16" ht="48" x14ac:dyDescent="0.25">
      <c r="A116" s="119" t="s">
        <v>312</v>
      </c>
      <c r="B116" s="103">
        <v>260</v>
      </c>
      <c r="C116" s="116" t="s">
        <v>309</v>
      </c>
      <c r="D116" s="116">
        <v>5200</v>
      </c>
      <c r="E116" s="116">
        <v>5</v>
      </c>
      <c r="F116" s="117">
        <f>K116</f>
        <v>0</v>
      </c>
      <c r="G116" s="116"/>
      <c r="H116" s="116"/>
      <c r="I116" s="116"/>
      <c r="J116" s="116"/>
      <c r="K116" s="117">
        <f>L116</f>
        <v>0</v>
      </c>
      <c r="L116" s="117"/>
      <c r="M116" s="117"/>
      <c r="N116" s="117"/>
      <c r="O116" s="114"/>
    </row>
    <row r="117" spans="1:16" s="29" customFormat="1" ht="36" x14ac:dyDescent="0.2">
      <c r="A117" s="102" t="s">
        <v>258</v>
      </c>
      <c r="B117" s="103"/>
      <c r="C117" s="103"/>
      <c r="D117" s="103"/>
      <c r="E117" s="103"/>
      <c r="F117" s="104">
        <f>F118+F121</f>
        <v>115504.17</v>
      </c>
      <c r="G117" s="103"/>
      <c r="H117" s="103"/>
      <c r="I117" s="103"/>
      <c r="J117" s="103"/>
      <c r="K117" s="104">
        <f>K118+K121</f>
        <v>115504.17</v>
      </c>
      <c r="L117" s="104"/>
      <c r="M117" s="104">
        <f>M118+M121</f>
        <v>115504.17</v>
      </c>
      <c r="N117" s="104"/>
      <c r="O117" s="95" t="s">
        <v>414</v>
      </c>
      <c r="P117" s="95"/>
    </row>
    <row r="118" spans="1:16" s="29" customFormat="1" ht="36" x14ac:dyDescent="0.2">
      <c r="A118" s="102" t="s">
        <v>249</v>
      </c>
      <c r="B118" s="103">
        <v>260</v>
      </c>
      <c r="C118" s="103"/>
      <c r="D118" s="103"/>
      <c r="E118" s="103"/>
      <c r="F118" s="104">
        <f>F119+F120</f>
        <v>115504.17</v>
      </c>
      <c r="G118" s="103"/>
      <c r="H118" s="103"/>
      <c r="I118" s="103"/>
      <c r="J118" s="103"/>
      <c r="K118" s="104">
        <f>K119+K120</f>
        <v>115504.17</v>
      </c>
      <c r="L118" s="104"/>
      <c r="M118" s="104">
        <f>M119+M120</f>
        <v>115504.17</v>
      </c>
      <c r="N118" s="104"/>
    </row>
    <row r="119" spans="1:16" s="30" customFormat="1" ht="36" x14ac:dyDescent="0.25">
      <c r="A119" s="119" t="s">
        <v>259</v>
      </c>
      <c r="B119" s="116"/>
      <c r="C119" s="116" t="s">
        <v>328</v>
      </c>
      <c r="D119" s="116">
        <v>6000</v>
      </c>
      <c r="E119" s="116">
        <v>6</v>
      </c>
      <c r="F119" s="117">
        <f t="shared" ref="F119" si="7">K119</f>
        <v>78000</v>
      </c>
      <c r="G119" s="116"/>
      <c r="H119" s="116"/>
      <c r="I119" s="116"/>
      <c r="J119" s="116"/>
      <c r="K119" s="117">
        <f>M119</f>
        <v>78000</v>
      </c>
      <c r="L119" s="117"/>
      <c r="M119" s="117">
        <v>78000</v>
      </c>
      <c r="N119" s="117"/>
    </row>
    <row r="120" spans="1:16" s="30" customFormat="1" ht="36" x14ac:dyDescent="0.25">
      <c r="A120" s="119" t="s">
        <v>259</v>
      </c>
      <c r="B120" s="116"/>
      <c r="C120" s="116" t="s">
        <v>328</v>
      </c>
      <c r="D120" s="116">
        <v>6001</v>
      </c>
      <c r="E120" s="116">
        <v>6</v>
      </c>
      <c r="F120" s="117">
        <f>K120</f>
        <v>37504.17</v>
      </c>
      <c r="G120" s="117"/>
      <c r="H120" s="117"/>
      <c r="I120" s="117"/>
      <c r="J120" s="117"/>
      <c r="K120" s="117">
        <f>M120</f>
        <v>37504.17</v>
      </c>
      <c r="L120" s="117"/>
      <c r="M120" s="117">
        <v>37504.17</v>
      </c>
      <c r="N120" s="116"/>
    </row>
    <row r="121" spans="1:16" s="30" customFormat="1" ht="24" hidden="1" x14ac:dyDescent="0.25">
      <c r="A121" s="119" t="s">
        <v>313</v>
      </c>
      <c r="B121" s="103">
        <v>230</v>
      </c>
      <c r="C121" s="116"/>
      <c r="D121" s="116">
        <v>7001</v>
      </c>
      <c r="E121" s="116">
        <v>7</v>
      </c>
      <c r="F121" s="117">
        <f>K121</f>
        <v>0</v>
      </c>
      <c r="G121" s="117"/>
      <c r="H121" s="116"/>
      <c r="I121" s="116"/>
      <c r="J121" s="116"/>
      <c r="K121" s="117">
        <v>0</v>
      </c>
      <c r="L121" s="117"/>
      <c r="M121" s="117"/>
      <c r="N121" s="117"/>
    </row>
    <row r="122" spans="1:16" s="29" customFormat="1" ht="24" x14ac:dyDescent="0.2">
      <c r="A122" s="120" t="s">
        <v>212</v>
      </c>
      <c r="B122" s="103"/>
      <c r="C122" s="103"/>
      <c r="D122" s="103"/>
      <c r="E122" s="103"/>
      <c r="F122" s="104">
        <f>F123</f>
        <v>51500</v>
      </c>
      <c r="G122" s="104">
        <f>G123+G124+G140+G141</f>
        <v>0</v>
      </c>
      <c r="H122" s="104">
        <f>H123</f>
        <v>51500</v>
      </c>
      <c r="I122" s="104"/>
      <c r="J122" s="104"/>
      <c r="K122" s="104">
        <f>L122+N122</f>
        <v>0</v>
      </c>
      <c r="L122" s="104"/>
      <c r="M122" s="104">
        <v>0</v>
      </c>
      <c r="N122" s="104"/>
    </row>
    <row r="123" spans="1:16" s="29" customFormat="1" ht="36" x14ac:dyDescent="0.2">
      <c r="A123" s="102" t="s">
        <v>249</v>
      </c>
      <c r="B123" s="103">
        <v>260</v>
      </c>
      <c r="C123" s="103"/>
      <c r="D123" s="103"/>
      <c r="E123" s="103"/>
      <c r="F123" s="104">
        <f>F124+F125+F126</f>
        <v>51500</v>
      </c>
      <c r="G123" s="104">
        <v>0</v>
      </c>
      <c r="H123" s="104">
        <f>H124+H125+H126</f>
        <v>51500</v>
      </c>
      <c r="I123" s="104"/>
      <c r="J123" s="103"/>
      <c r="K123" s="104">
        <v>0</v>
      </c>
      <c r="L123" s="104"/>
      <c r="M123" s="104">
        <v>0</v>
      </c>
      <c r="N123" s="104"/>
    </row>
    <row r="124" spans="1:16" ht="25.5" customHeight="1" x14ac:dyDescent="0.25">
      <c r="A124" s="115" t="s">
        <v>255</v>
      </c>
      <c r="B124" s="116"/>
      <c r="C124" s="116" t="s">
        <v>256</v>
      </c>
      <c r="D124" s="116">
        <v>2947</v>
      </c>
      <c r="E124" s="116">
        <v>3</v>
      </c>
      <c r="F124" s="117">
        <f>H124</f>
        <v>0</v>
      </c>
      <c r="G124" s="116"/>
      <c r="H124" s="117"/>
      <c r="I124" s="117"/>
      <c r="J124" s="117"/>
      <c r="K124" s="117">
        <v>0</v>
      </c>
      <c r="L124" s="117"/>
      <c r="M124" s="117">
        <v>0</v>
      </c>
      <c r="N124" s="117"/>
    </row>
    <row r="125" spans="1:16" ht="27.75" customHeight="1" x14ac:dyDescent="0.25">
      <c r="A125" s="115" t="s">
        <v>457</v>
      </c>
      <c r="B125" s="116"/>
      <c r="C125" s="116" t="s">
        <v>225</v>
      </c>
      <c r="D125" s="116">
        <v>2945</v>
      </c>
      <c r="E125" s="116">
        <v>3</v>
      </c>
      <c r="F125" s="117">
        <f>H125</f>
        <v>2400</v>
      </c>
      <c r="G125" s="116"/>
      <c r="H125" s="117">
        <v>2400</v>
      </c>
      <c r="I125" s="117"/>
      <c r="J125" s="117"/>
      <c r="K125" s="117"/>
      <c r="L125" s="117"/>
      <c r="M125" s="117"/>
      <c r="N125" s="117"/>
    </row>
    <row r="126" spans="1:16" ht="75" customHeight="1" x14ac:dyDescent="0.25">
      <c r="A126" s="115" t="s">
        <v>322</v>
      </c>
      <c r="B126" s="116"/>
      <c r="C126" s="116" t="s">
        <v>404</v>
      </c>
      <c r="D126" s="116">
        <v>2151</v>
      </c>
      <c r="E126" s="116">
        <v>3</v>
      </c>
      <c r="F126" s="117">
        <f>H126</f>
        <v>49100</v>
      </c>
      <c r="G126" s="116"/>
      <c r="H126" s="117">
        <v>49100</v>
      </c>
      <c r="I126" s="117"/>
      <c r="J126" s="117"/>
      <c r="K126" s="117">
        <v>0</v>
      </c>
      <c r="L126" s="117"/>
      <c r="M126" s="117">
        <v>0</v>
      </c>
      <c r="N126" s="117"/>
    </row>
    <row r="127" spans="1:16" ht="52.5" hidden="1" customHeight="1" x14ac:dyDescent="0.25">
      <c r="A127" s="102" t="s">
        <v>399</v>
      </c>
      <c r="B127" s="103"/>
      <c r="C127" s="103"/>
      <c r="D127" s="103"/>
      <c r="E127" s="103"/>
      <c r="F127" s="104">
        <f>F128</f>
        <v>0</v>
      </c>
      <c r="G127" s="103"/>
      <c r="H127" s="104"/>
      <c r="I127" s="104"/>
      <c r="J127" s="104"/>
      <c r="K127" s="104">
        <f>K128</f>
        <v>0</v>
      </c>
      <c r="L127" s="104">
        <f t="shared" ref="L127:M127" si="8">L128</f>
        <v>0</v>
      </c>
      <c r="M127" s="104">
        <f t="shared" si="8"/>
        <v>0</v>
      </c>
      <c r="N127" s="104">
        <f>N128</f>
        <v>0</v>
      </c>
    </row>
    <row r="128" spans="1:16" ht="64.5" hidden="1" customHeight="1" x14ac:dyDescent="0.25">
      <c r="A128" s="119" t="s">
        <v>381</v>
      </c>
      <c r="B128" s="116"/>
      <c r="C128" s="116"/>
      <c r="D128" s="116"/>
      <c r="E128" s="116"/>
      <c r="F128" s="117">
        <f>F129+F133</f>
        <v>0</v>
      </c>
      <c r="G128" s="116"/>
      <c r="H128" s="117"/>
      <c r="I128" s="117"/>
      <c r="J128" s="117"/>
      <c r="K128" s="117">
        <f>K129+K133</f>
        <v>0</v>
      </c>
      <c r="L128" s="117">
        <f>L130+L131+L135</f>
        <v>0</v>
      </c>
      <c r="M128" s="117">
        <f>M130+M131+M135</f>
        <v>0</v>
      </c>
      <c r="N128" s="117">
        <f>N129+N133</f>
        <v>0</v>
      </c>
    </row>
    <row r="129" spans="1:14" ht="30" customHeight="1" x14ac:dyDescent="0.25">
      <c r="A129" s="102" t="s">
        <v>252</v>
      </c>
      <c r="B129" s="103">
        <v>210</v>
      </c>
      <c r="C129" s="103"/>
      <c r="D129" s="103"/>
      <c r="E129" s="103"/>
      <c r="F129" s="104">
        <f>F130+F131+F132</f>
        <v>0</v>
      </c>
      <c r="G129" s="103"/>
      <c r="H129" s="104"/>
      <c r="I129" s="104"/>
      <c r="J129" s="104"/>
      <c r="K129" s="104">
        <f>K130+K131+K132</f>
        <v>0</v>
      </c>
      <c r="L129" s="104">
        <f t="shared" ref="L129:M129" si="9">L130+L131</f>
        <v>0</v>
      </c>
      <c r="M129" s="104">
        <f t="shared" si="9"/>
        <v>0</v>
      </c>
      <c r="N129" s="104">
        <f>N130+N131+N132</f>
        <v>0</v>
      </c>
    </row>
    <row r="130" spans="1:14" ht="23.25" customHeight="1" x14ac:dyDescent="0.25">
      <c r="A130" s="115" t="s">
        <v>253</v>
      </c>
      <c r="B130" s="116"/>
      <c r="C130" s="116" t="s">
        <v>220</v>
      </c>
      <c r="D130" s="116">
        <v>6100</v>
      </c>
      <c r="E130" s="116">
        <v>6</v>
      </c>
      <c r="F130" s="117">
        <f t="shared" ref="F130:F137" si="10">K130</f>
        <v>0</v>
      </c>
      <c r="G130" s="116"/>
      <c r="H130" s="117"/>
      <c r="I130" s="117"/>
      <c r="J130" s="117"/>
      <c r="K130" s="117">
        <f>L130+M130+N130</f>
        <v>0</v>
      </c>
      <c r="L130" s="117"/>
      <c r="M130" s="117"/>
      <c r="N130" s="117"/>
    </row>
    <row r="131" spans="1:14" ht="27" customHeight="1" x14ac:dyDescent="0.25">
      <c r="A131" s="115" t="s">
        <v>254</v>
      </c>
      <c r="B131" s="116"/>
      <c r="C131" s="116" t="s">
        <v>222</v>
      </c>
      <c r="D131" s="116">
        <v>6100</v>
      </c>
      <c r="E131" s="116">
        <v>6</v>
      </c>
      <c r="F131" s="117">
        <f t="shared" si="10"/>
        <v>0</v>
      </c>
      <c r="G131" s="116"/>
      <c r="H131" s="117"/>
      <c r="I131" s="117"/>
      <c r="J131" s="117"/>
      <c r="K131" s="117">
        <f>N131</f>
        <v>0</v>
      </c>
      <c r="L131" s="117"/>
      <c r="M131" s="117"/>
      <c r="N131" s="117"/>
    </row>
    <row r="132" spans="1:14" ht="27" customHeight="1" x14ac:dyDescent="0.25">
      <c r="A132" s="115" t="s">
        <v>254</v>
      </c>
      <c r="B132" s="116"/>
      <c r="C132" s="116" t="s">
        <v>222</v>
      </c>
      <c r="D132" s="116">
        <v>6110</v>
      </c>
      <c r="E132" s="116">
        <v>6</v>
      </c>
      <c r="F132" s="117">
        <f>K132</f>
        <v>0</v>
      </c>
      <c r="G132" s="116"/>
      <c r="H132" s="117"/>
      <c r="I132" s="117"/>
      <c r="J132" s="117"/>
      <c r="K132" s="117">
        <f>N132</f>
        <v>0</v>
      </c>
      <c r="L132" s="117"/>
      <c r="M132" s="117"/>
      <c r="N132" s="117"/>
    </row>
    <row r="133" spans="1:14" ht="27" customHeight="1" x14ac:dyDescent="0.25">
      <c r="A133" s="120" t="s">
        <v>273</v>
      </c>
      <c r="B133" s="103">
        <v>260</v>
      </c>
      <c r="C133" s="103"/>
      <c r="D133" s="103"/>
      <c r="E133" s="103"/>
      <c r="F133" s="104">
        <f t="shared" si="10"/>
        <v>0</v>
      </c>
      <c r="G133" s="103"/>
      <c r="H133" s="104"/>
      <c r="I133" s="104"/>
      <c r="J133" s="104"/>
      <c r="K133" s="104">
        <f>N133</f>
        <v>0</v>
      </c>
      <c r="L133" s="104"/>
      <c r="M133" s="104"/>
      <c r="N133" s="104">
        <f>N134+N135+N136+N137</f>
        <v>0</v>
      </c>
    </row>
    <row r="134" spans="1:14" ht="27" customHeight="1" x14ac:dyDescent="0.25">
      <c r="A134" s="119" t="s">
        <v>243</v>
      </c>
      <c r="B134" s="116"/>
      <c r="C134" s="116" t="s">
        <v>244</v>
      </c>
      <c r="D134" s="116">
        <v>6100</v>
      </c>
      <c r="E134" s="116">
        <v>6</v>
      </c>
      <c r="F134" s="117">
        <f>K134</f>
        <v>0</v>
      </c>
      <c r="G134" s="116"/>
      <c r="H134" s="117"/>
      <c r="I134" s="117"/>
      <c r="J134" s="117"/>
      <c r="K134" s="117">
        <f>N134</f>
        <v>0</v>
      </c>
      <c r="L134" s="117"/>
      <c r="M134" s="117"/>
      <c r="N134" s="117"/>
    </row>
    <row r="135" spans="1:14" ht="18" customHeight="1" x14ac:dyDescent="0.25">
      <c r="A135" s="115" t="s">
        <v>382</v>
      </c>
      <c r="B135" s="116"/>
      <c r="C135" s="116" t="s">
        <v>246</v>
      </c>
      <c r="D135" s="116">
        <v>6100</v>
      </c>
      <c r="E135" s="116">
        <v>6</v>
      </c>
      <c r="F135" s="117">
        <f t="shared" si="10"/>
        <v>0</v>
      </c>
      <c r="G135" s="116"/>
      <c r="H135" s="117"/>
      <c r="I135" s="117"/>
      <c r="J135" s="117"/>
      <c r="K135" s="117">
        <f>L135+M135+N135</f>
        <v>0</v>
      </c>
      <c r="L135" s="117"/>
      <c r="M135" s="117"/>
      <c r="N135" s="117"/>
    </row>
    <row r="136" spans="1:14" ht="28.5" customHeight="1" x14ac:dyDescent="0.25">
      <c r="A136" s="115" t="s">
        <v>255</v>
      </c>
      <c r="B136" s="116"/>
      <c r="C136" s="116" t="s">
        <v>256</v>
      </c>
      <c r="D136" s="116">
        <v>6100</v>
      </c>
      <c r="E136" s="116">
        <v>6</v>
      </c>
      <c r="F136" s="117">
        <f t="shared" si="10"/>
        <v>0</v>
      </c>
      <c r="G136" s="116"/>
      <c r="H136" s="117"/>
      <c r="I136" s="117"/>
      <c r="J136" s="117"/>
      <c r="K136" s="117">
        <f>N136</f>
        <v>0</v>
      </c>
      <c r="L136" s="117"/>
      <c r="M136" s="117"/>
      <c r="N136" s="117"/>
    </row>
    <row r="137" spans="1:14" ht="36.75" customHeight="1" x14ac:dyDescent="0.25">
      <c r="A137" s="119" t="s">
        <v>320</v>
      </c>
      <c r="B137" s="116"/>
      <c r="C137" s="116" t="s">
        <v>308</v>
      </c>
      <c r="D137" s="116">
        <v>6100</v>
      </c>
      <c r="E137" s="116">
        <v>6</v>
      </c>
      <c r="F137" s="117">
        <f t="shared" si="10"/>
        <v>0</v>
      </c>
      <c r="G137" s="116"/>
      <c r="H137" s="117"/>
      <c r="I137" s="117"/>
      <c r="J137" s="117"/>
      <c r="K137" s="117">
        <f>N137</f>
        <v>0</v>
      </c>
      <c r="L137" s="117"/>
      <c r="M137" s="117"/>
      <c r="N137" s="117"/>
    </row>
    <row r="138" spans="1:14" ht="24" x14ac:dyDescent="0.25">
      <c r="A138" s="102" t="s">
        <v>260</v>
      </c>
      <c r="B138" s="103" t="s">
        <v>207</v>
      </c>
      <c r="C138" s="103"/>
      <c r="D138" s="103"/>
      <c r="E138" s="103"/>
      <c r="F138" s="104">
        <v>0</v>
      </c>
      <c r="G138" s="104">
        <v>0</v>
      </c>
      <c r="H138" s="104">
        <v>0</v>
      </c>
      <c r="I138" s="104"/>
      <c r="J138" s="104">
        <v>0</v>
      </c>
      <c r="K138" s="104">
        <f>L138+N138</f>
        <v>0</v>
      </c>
      <c r="L138" s="104"/>
      <c r="M138" s="104">
        <f>M141+M142+M143</f>
        <v>0</v>
      </c>
      <c r="N138" s="104"/>
    </row>
    <row r="139" spans="1:14" ht="36" x14ac:dyDescent="0.25">
      <c r="A139" s="102" t="s">
        <v>261</v>
      </c>
      <c r="B139" s="103">
        <v>260</v>
      </c>
      <c r="C139" s="103"/>
      <c r="D139" s="103"/>
      <c r="E139" s="103"/>
      <c r="F139" s="104">
        <f>F52+F65+F92+F99+F118+F123+F133</f>
        <v>13282970.560000001</v>
      </c>
      <c r="G139" s="103"/>
      <c r="H139" s="103"/>
      <c r="I139" s="103"/>
      <c r="J139" s="103"/>
      <c r="K139" s="103"/>
      <c r="L139" s="103"/>
      <c r="M139" s="103"/>
      <c r="N139" s="103"/>
    </row>
    <row r="140" spans="1:14" x14ac:dyDescent="0.25">
      <c r="A140" s="149"/>
      <c r="B140" s="149"/>
      <c r="C140" s="149"/>
      <c r="D140" s="149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</row>
    <row r="141" spans="1:14" x14ac:dyDescent="0.25">
      <c r="A141" s="149"/>
      <c r="B141" s="149"/>
      <c r="C141" s="149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</row>
    <row r="142" spans="1:14" x14ac:dyDescent="0.25">
      <c r="A142" s="149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</row>
    <row r="143" spans="1:14" x14ac:dyDescent="0.25">
      <c r="K143" t="s">
        <v>408</v>
      </c>
    </row>
  </sheetData>
  <mergeCells count="14">
    <mergeCell ref="H6:H7"/>
    <mergeCell ref="J6:J7"/>
    <mergeCell ref="K6:N6"/>
    <mergeCell ref="A2:N2"/>
    <mergeCell ref="A4:A7"/>
    <mergeCell ref="B4:B7"/>
    <mergeCell ref="D4:D7"/>
    <mergeCell ref="E4:E7"/>
    <mergeCell ref="F4:N4"/>
    <mergeCell ref="F5:F7"/>
    <mergeCell ref="G5:N5"/>
    <mergeCell ref="G6:G7"/>
    <mergeCell ref="C4:C7"/>
    <mergeCell ref="I6:I7"/>
  </mergeCells>
  <hyperlinks>
    <hyperlink ref="H6" r:id="rId1" display="consultantplus://offline/ref=F8B81645564674E2ACD679E58086B1B8AE8360F6E5FE714EB9E9544FA3B92ECC93E25061797Ab1e8F"/>
  </hyperlinks>
  <pageMargins left="0.70866141732283472" right="0.70866141732283472" top="0.19685039370078741" bottom="0.19685039370078741" header="0.31496062992125984" footer="0.31496062992125984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topLeftCell="A59" workbookViewId="0">
      <selection activeCell="C71" sqref="C71"/>
    </sheetView>
  </sheetViews>
  <sheetFormatPr defaultRowHeight="15" x14ac:dyDescent="0.25"/>
  <cols>
    <col min="1" max="1" width="19" customWidth="1"/>
    <col min="2" max="2" width="5.85546875" customWidth="1"/>
    <col min="3" max="3" width="7.28515625" customWidth="1"/>
    <col min="4" max="4" width="7.5703125" customWidth="1"/>
    <col min="5" max="5" width="5" customWidth="1"/>
    <col min="6" max="6" width="10.28515625" customWidth="1"/>
    <col min="7" max="7" width="11.42578125" customWidth="1"/>
    <col min="8" max="8" width="9.7109375" customWidth="1"/>
    <col min="9" max="9" width="8" customWidth="1"/>
    <col min="10" max="10" width="8.28515625" customWidth="1"/>
    <col min="11" max="11" width="11" customWidth="1"/>
    <col min="12" max="12" width="10.5703125" customWidth="1"/>
    <col min="13" max="13" width="8.140625" customWidth="1"/>
    <col min="14" max="14" width="7.7109375" customWidth="1"/>
    <col min="15" max="15" width="12.5703125" customWidth="1"/>
    <col min="260" max="260" width="26.140625" customWidth="1"/>
    <col min="261" max="261" width="7" customWidth="1"/>
    <col min="262" max="262" width="11" customWidth="1"/>
    <col min="263" max="263" width="8" customWidth="1"/>
    <col min="264" max="264" width="6.140625" customWidth="1"/>
    <col min="265" max="265" width="13" customWidth="1"/>
    <col min="266" max="266" width="16.140625" customWidth="1"/>
    <col min="267" max="267" width="11.85546875" customWidth="1"/>
    <col min="269" max="269" width="12.42578125" customWidth="1"/>
    <col min="270" max="270" width="12.28515625" customWidth="1"/>
    <col min="271" max="271" width="11" customWidth="1"/>
    <col min="516" max="516" width="26.140625" customWidth="1"/>
    <col min="517" max="517" width="7" customWidth="1"/>
    <col min="518" max="518" width="11" customWidth="1"/>
    <col min="519" max="519" width="8" customWidth="1"/>
    <col min="520" max="520" width="6.140625" customWidth="1"/>
    <col min="521" max="521" width="13" customWidth="1"/>
    <col min="522" max="522" width="16.140625" customWidth="1"/>
    <col min="523" max="523" width="11.85546875" customWidth="1"/>
    <col min="525" max="525" width="12.42578125" customWidth="1"/>
    <col min="526" max="526" width="12.28515625" customWidth="1"/>
    <col min="527" max="527" width="11" customWidth="1"/>
    <col min="772" max="772" width="26.140625" customWidth="1"/>
    <col min="773" max="773" width="7" customWidth="1"/>
    <col min="774" max="774" width="11" customWidth="1"/>
    <col min="775" max="775" width="8" customWidth="1"/>
    <col min="776" max="776" width="6.140625" customWidth="1"/>
    <col min="777" max="777" width="13" customWidth="1"/>
    <col min="778" max="778" width="16.140625" customWidth="1"/>
    <col min="779" max="779" width="11.85546875" customWidth="1"/>
    <col min="781" max="781" width="12.42578125" customWidth="1"/>
    <col min="782" max="782" width="12.28515625" customWidth="1"/>
    <col min="783" max="783" width="11" customWidth="1"/>
    <col min="1028" max="1028" width="26.140625" customWidth="1"/>
    <col min="1029" max="1029" width="7" customWidth="1"/>
    <col min="1030" max="1030" width="11" customWidth="1"/>
    <col min="1031" max="1031" width="8" customWidth="1"/>
    <col min="1032" max="1032" width="6.140625" customWidth="1"/>
    <col min="1033" max="1033" width="13" customWidth="1"/>
    <col min="1034" max="1034" width="16.140625" customWidth="1"/>
    <col min="1035" max="1035" width="11.85546875" customWidth="1"/>
    <col min="1037" max="1037" width="12.42578125" customWidth="1"/>
    <col min="1038" max="1038" width="12.28515625" customWidth="1"/>
    <col min="1039" max="1039" width="11" customWidth="1"/>
    <col min="1284" max="1284" width="26.140625" customWidth="1"/>
    <col min="1285" max="1285" width="7" customWidth="1"/>
    <col min="1286" max="1286" width="11" customWidth="1"/>
    <col min="1287" max="1287" width="8" customWidth="1"/>
    <col min="1288" max="1288" width="6.140625" customWidth="1"/>
    <col min="1289" max="1289" width="13" customWidth="1"/>
    <col min="1290" max="1290" width="16.140625" customWidth="1"/>
    <col min="1291" max="1291" width="11.85546875" customWidth="1"/>
    <col min="1293" max="1293" width="12.42578125" customWidth="1"/>
    <col min="1294" max="1294" width="12.28515625" customWidth="1"/>
    <col min="1295" max="1295" width="11" customWidth="1"/>
    <col min="1540" max="1540" width="26.140625" customWidth="1"/>
    <col min="1541" max="1541" width="7" customWidth="1"/>
    <col min="1542" max="1542" width="11" customWidth="1"/>
    <col min="1543" max="1543" width="8" customWidth="1"/>
    <col min="1544" max="1544" width="6.140625" customWidth="1"/>
    <col min="1545" max="1545" width="13" customWidth="1"/>
    <col min="1546" max="1546" width="16.140625" customWidth="1"/>
    <col min="1547" max="1547" width="11.85546875" customWidth="1"/>
    <col min="1549" max="1549" width="12.42578125" customWidth="1"/>
    <col min="1550" max="1550" width="12.28515625" customWidth="1"/>
    <col min="1551" max="1551" width="11" customWidth="1"/>
    <col min="1796" max="1796" width="26.140625" customWidth="1"/>
    <col min="1797" max="1797" width="7" customWidth="1"/>
    <col min="1798" max="1798" width="11" customWidth="1"/>
    <col min="1799" max="1799" width="8" customWidth="1"/>
    <col min="1800" max="1800" width="6.140625" customWidth="1"/>
    <col min="1801" max="1801" width="13" customWidth="1"/>
    <col min="1802" max="1802" width="16.140625" customWidth="1"/>
    <col min="1803" max="1803" width="11.85546875" customWidth="1"/>
    <col min="1805" max="1805" width="12.42578125" customWidth="1"/>
    <col min="1806" max="1806" width="12.28515625" customWidth="1"/>
    <col min="1807" max="1807" width="11" customWidth="1"/>
    <col min="2052" max="2052" width="26.140625" customWidth="1"/>
    <col min="2053" max="2053" width="7" customWidth="1"/>
    <col min="2054" max="2054" width="11" customWidth="1"/>
    <col min="2055" max="2055" width="8" customWidth="1"/>
    <col min="2056" max="2056" width="6.140625" customWidth="1"/>
    <col min="2057" max="2057" width="13" customWidth="1"/>
    <col min="2058" max="2058" width="16.140625" customWidth="1"/>
    <col min="2059" max="2059" width="11.85546875" customWidth="1"/>
    <col min="2061" max="2061" width="12.42578125" customWidth="1"/>
    <col min="2062" max="2062" width="12.28515625" customWidth="1"/>
    <col min="2063" max="2063" width="11" customWidth="1"/>
    <col min="2308" max="2308" width="26.140625" customWidth="1"/>
    <col min="2309" max="2309" width="7" customWidth="1"/>
    <col min="2310" max="2310" width="11" customWidth="1"/>
    <col min="2311" max="2311" width="8" customWidth="1"/>
    <col min="2312" max="2312" width="6.140625" customWidth="1"/>
    <col min="2313" max="2313" width="13" customWidth="1"/>
    <col min="2314" max="2314" width="16.140625" customWidth="1"/>
    <col min="2315" max="2315" width="11.85546875" customWidth="1"/>
    <col min="2317" max="2317" width="12.42578125" customWidth="1"/>
    <col min="2318" max="2318" width="12.28515625" customWidth="1"/>
    <col min="2319" max="2319" width="11" customWidth="1"/>
    <col min="2564" max="2564" width="26.140625" customWidth="1"/>
    <col min="2565" max="2565" width="7" customWidth="1"/>
    <col min="2566" max="2566" width="11" customWidth="1"/>
    <col min="2567" max="2567" width="8" customWidth="1"/>
    <col min="2568" max="2568" width="6.140625" customWidth="1"/>
    <col min="2569" max="2569" width="13" customWidth="1"/>
    <col min="2570" max="2570" width="16.140625" customWidth="1"/>
    <col min="2571" max="2571" width="11.85546875" customWidth="1"/>
    <col min="2573" max="2573" width="12.42578125" customWidth="1"/>
    <col min="2574" max="2574" width="12.28515625" customWidth="1"/>
    <col min="2575" max="2575" width="11" customWidth="1"/>
    <col min="2820" max="2820" width="26.140625" customWidth="1"/>
    <col min="2821" max="2821" width="7" customWidth="1"/>
    <col min="2822" max="2822" width="11" customWidth="1"/>
    <col min="2823" max="2823" width="8" customWidth="1"/>
    <col min="2824" max="2824" width="6.140625" customWidth="1"/>
    <col min="2825" max="2825" width="13" customWidth="1"/>
    <col min="2826" max="2826" width="16.140625" customWidth="1"/>
    <col min="2827" max="2827" width="11.85546875" customWidth="1"/>
    <col min="2829" max="2829" width="12.42578125" customWidth="1"/>
    <col min="2830" max="2830" width="12.28515625" customWidth="1"/>
    <col min="2831" max="2831" width="11" customWidth="1"/>
    <col min="3076" max="3076" width="26.140625" customWidth="1"/>
    <col min="3077" max="3077" width="7" customWidth="1"/>
    <col min="3078" max="3078" width="11" customWidth="1"/>
    <col min="3079" max="3079" width="8" customWidth="1"/>
    <col min="3080" max="3080" width="6.140625" customWidth="1"/>
    <col min="3081" max="3081" width="13" customWidth="1"/>
    <col min="3082" max="3082" width="16.140625" customWidth="1"/>
    <col min="3083" max="3083" width="11.85546875" customWidth="1"/>
    <col min="3085" max="3085" width="12.42578125" customWidth="1"/>
    <col min="3086" max="3086" width="12.28515625" customWidth="1"/>
    <col min="3087" max="3087" width="11" customWidth="1"/>
    <col min="3332" max="3332" width="26.140625" customWidth="1"/>
    <col min="3333" max="3333" width="7" customWidth="1"/>
    <col min="3334" max="3334" width="11" customWidth="1"/>
    <col min="3335" max="3335" width="8" customWidth="1"/>
    <col min="3336" max="3336" width="6.140625" customWidth="1"/>
    <col min="3337" max="3337" width="13" customWidth="1"/>
    <col min="3338" max="3338" width="16.140625" customWidth="1"/>
    <col min="3339" max="3339" width="11.85546875" customWidth="1"/>
    <col min="3341" max="3341" width="12.42578125" customWidth="1"/>
    <col min="3342" max="3342" width="12.28515625" customWidth="1"/>
    <col min="3343" max="3343" width="11" customWidth="1"/>
    <col min="3588" max="3588" width="26.140625" customWidth="1"/>
    <col min="3589" max="3589" width="7" customWidth="1"/>
    <col min="3590" max="3590" width="11" customWidth="1"/>
    <col min="3591" max="3591" width="8" customWidth="1"/>
    <col min="3592" max="3592" width="6.140625" customWidth="1"/>
    <col min="3593" max="3593" width="13" customWidth="1"/>
    <col min="3594" max="3594" width="16.140625" customWidth="1"/>
    <col min="3595" max="3595" width="11.85546875" customWidth="1"/>
    <col min="3597" max="3597" width="12.42578125" customWidth="1"/>
    <col min="3598" max="3598" width="12.28515625" customWidth="1"/>
    <col min="3599" max="3599" width="11" customWidth="1"/>
    <col min="3844" max="3844" width="26.140625" customWidth="1"/>
    <col min="3845" max="3845" width="7" customWidth="1"/>
    <col min="3846" max="3846" width="11" customWidth="1"/>
    <col min="3847" max="3847" width="8" customWidth="1"/>
    <col min="3848" max="3848" width="6.140625" customWidth="1"/>
    <col min="3849" max="3849" width="13" customWidth="1"/>
    <col min="3850" max="3850" width="16.140625" customWidth="1"/>
    <col min="3851" max="3851" width="11.85546875" customWidth="1"/>
    <col min="3853" max="3853" width="12.42578125" customWidth="1"/>
    <col min="3854" max="3854" width="12.28515625" customWidth="1"/>
    <col min="3855" max="3855" width="11" customWidth="1"/>
    <col min="4100" max="4100" width="26.140625" customWidth="1"/>
    <col min="4101" max="4101" width="7" customWidth="1"/>
    <col min="4102" max="4102" width="11" customWidth="1"/>
    <col min="4103" max="4103" width="8" customWidth="1"/>
    <col min="4104" max="4104" width="6.140625" customWidth="1"/>
    <col min="4105" max="4105" width="13" customWidth="1"/>
    <col min="4106" max="4106" width="16.140625" customWidth="1"/>
    <col min="4107" max="4107" width="11.85546875" customWidth="1"/>
    <col min="4109" max="4109" width="12.42578125" customWidth="1"/>
    <col min="4110" max="4110" width="12.28515625" customWidth="1"/>
    <col min="4111" max="4111" width="11" customWidth="1"/>
    <col min="4356" max="4356" width="26.140625" customWidth="1"/>
    <col min="4357" max="4357" width="7" customWidth="1"/>
    <col min="4358" max="4358" width="11" customWidth="1"/>
    <col min="4359" max="4359" width="8" customWidth="1"/>
    <col min="4360" max="4360" width="6.140625" customWidth="1"/>
    <col min="4361" max="4361" width="13" customWidth="1"/>
    <col min="4362" max="4362" width="16.140625" customWidth="1"/>
    <col min="4363" max="4363" width="11.85546875" customWidth="1"/>
    <col min="4365" max="4365" width="12.42578125" customWidth="1"/>
    <col min="4366" max="4366" width="12.28515625" customWidth="1"/>
    <col min="4367" max="4367" width="11" customWidth="1"/>
    <col min="4612" max="4612" width="26.140625" customWidth="1"/>
    <col min="4613" max="4613" width="7" customWidth="1"/>
    <col min="4614" max="4614" width="11" customWidth="1"/>
    <col min="4615" max="4615" width="8" customWidth="1"/>
    <col min="4616" max="4616" width="6.140625" customWidth="1"/>
    <col min="4617" max="4617" width="13" customWidth="1"/>
    <col min="4618" max="4618" width="16.140625" customWidth="1"/>
    <col min="4619" max="4619" width="11.85546875" customWidth="1"/>
    <col min="4621" max="4621" width="12.42578125" customWidth="1"/>
    <col min="4622" max="4622" width="12.28515625" customWidth="1"/>
    <col min="4623" max="4623" width="11" customWidth="1"/>
    <col min="4868" max="4868" width="26.140625" customWidth="1"/>
    <col min="4869" max="4869" width="7" customWidth="1"/>
    <col min="4870" max="4870" width="11" customWidth="1"/>
    <col min="4871" max="4871" width="8" customWidth="1"/>
    <col min="4872" max="4872" width="6.140625" customWidth="1"/>
    <col min="4873" max="4873" width="13" customWidth="1"/>
    <col min="4874" max="4874" width="16.140625" customWidth="1"/>
    <col min="4875" max="4875" width="11.85546875" customWidth="1"/>
    <col min="4877" max="4877" width="12.42578125" customWidth="1"/>
    <col min="4878" max="4878" width="12.28515625" customWidth="1"/>
    <col min="4879" max="4879" width="11" customWidth="1"/>
    <col min="5124" max="5124" width="26.140625" customWidth="1"/>
    <col min="5125" max="5125" width="7" customWidth="1"/>
    <col min="5126" max="5126" width="11" customWidth="1"/>
    <col min="5127" max="5127" width="8" customWidth="1"/>
    <col min="5128" max="5128" width="6.140625" customWidth="1"/>
    <col min="5129" max="5129" width="13" customWidth="1"/>
    <col min="5130" max="5130" width="16.140625" customWidth="1"/>
    <col min="5131" max="5131" width="11.85546875" customWidth="1"/>
    <col min="5133" max="5133" width="12.42578125" customWidth="1"/>
    <col min="5134" max="5134" width="12.28515625" customWidth="1"/>
    <col min="5135" max="5135" width="11" customWidth="1"/>
    <col min="5380" max="5380" width="26.140625" customWidth="1"/>
    <col min="5381" max="5381" width="7" customWidth="1"/>
    <col min="5382" max="5382" width="11" customWidth="1"/>
    <col min="5383" max="5383" width="8" customWidth="1"/>
    <col min="5384" max="5384" width="6.140625" customWidth="1"/>
    <col min="5385" max="5385" width="13" customWidth="1"/>
    <col min="5386" max="5386" width="16.140625" customWidth="1"/>
    <col min="5387" max="5387" width="11.85546875" customWidth="1"/>
    <col min="5389" max="5389" width="12.42578125" customWidth="1"/>
    <col min="5390" max="5390" width="12.28515625" customWidth="1"/>
    <col min="5391" max="5391" width="11" customWidth="1"/>
    <col min="5636" max="5636" width="26.140625" customWidth="1"/>
    <col min="5637" max="5637" width="7" customWidth="1"/>
    <col min="5638" max="5638" width="11" customWidth="1"/>
    <col min="5639" max="5639" width="8" customWidth="1"/>
    <col min="5640" max="5640" width="6.140625" customWidth="1"/>
    <col min="5641" max="5641" width="13" customWidth="1"/>
    <col min="5642" max="5642" width="16.140625" customWidth="1"/>
    <col min="5643" max="5643" width="11.85546875" customWidth="1"/>
    <col min="5645" max="5645" width="12.42578125" customWidth="1"/>
    <col min="5646" max="5646" width="12.28515625" customWidth="1"/>
    <col min="5647" max="5647" width="11" customWidth="1"/>
    <col min="5892" max="5892" width="26.140625" customWidth="1"/>
    <col min="5893" max="5893" width="7" customWidth="1"/>
    <col min="5894" max="5894" width="11" customWidth="1"/>
    <col min="5895" max="5895" width="8" customWidth="1"/>
    <col min="5896" max="5896" width="6.140625" customWidth="1"/>
    <col min="5897" max="5897" width="13" customWidth="1"/>
    <col min="5898" max="5898" width="16.140625" customWidth="1"/>
    <col min="5899" max="5899" width="11.85546875" customWidth="1"/>
    <col min="5901" max="5901" width="12.42578125" customWidth="1"/>
    <col min="5902" max="5902" width="12.28515625" customWidth="1"/>
    <col min="5903" max="5903" width="11" customWidth="1"/>
    <col min="6148" max="6148" width="26.140625" customWidth="1"/>
    <col min="6149" max="6149" width="7" customWidth="1"/>
    <col min="6150" max="6150" width="11" customWidth="1"/>
    <col min="6151" max="6151" width="8" customWidth="1"/>
    <col min="6152" max="6152" width="6.140625" customWidth="1"/>
    <col min="6153" max="6153" width="13" customWidth="1"/>
    <col min="6154" max="6154" width="16.140625" customWidth="1"/>
    <col min="6155" max="6155" width="11.85546875" customWidth="1"/>
    <col min="6157" max="6157" width="12.42578125" customWidth="1"/>
    <col min="6158" max="6158" width="12.28515625" customWidth="1"/>
    <col min="6159" max="6159" width="11" customWidth="1"/>
    <col min="6404" max="6404" width="26.140625" customWidth="1"/>
    <col min="6405" max="6405" width="7" customWidth="1"/>
    <col min="6406" max="6406" width="11" customWidth="1"/>
    <col min="6407" max="6407" width="8" customWidth="1"/>
    <col min="6408" max="6408" width="6.140625" customWidth="1"/>
    <col min="6409" max="6409" width="13" customWidth="1"/>
    <col min="6410" max="6410" width="16.140625" customWidth="1"/>
    <col min="6411" max="6411" width="11.85546875" customWidth="1"/>
    <col min="6413" max="6413" width="12.42578125" customWidth="1"/>
    <col min="6414" max="6414" width="12.28515625" customWidth="1"/>
    <col min="6415" max="6415" width="11" customWidth="1"/>
    <col min="6660" max="6660" width="26.140625" customWidth="1"/>
    <col min="6661" max="6661" width="7" customWidth="1"/>
    <col min="6662" max="6662" width="11" customWidth="1"/>
    <col min="6663" max="6663" width="8" customWidth="1"/>
    <col min="6664" max="6664" width="6.140625" customWidth="1"/>
    <col min="6665" max="6665" width="13" customWidth="1"/>
    <col min="6666" max="6666" width="16.140625" customWidth="1"/>
    <col min="6667" max="6667" width="11.85546875" customWidth="1"/>
    <col min="6669" max="6669" width="12.42578125" customWidth="1"/>
    <col min="6670" max="6670" width="12.28515625" customWidth="1"/>
    <col min="6671" max="6671" width="11" customWidth="1"/>
    <col min="6916" max="6916" width="26.140625" customWidth="1"/>
    <col min="6917" max="6917" width="7" customWidth="1"/>
    <col min="6918" max="6918" width="11" customWidth="1"/>
    <col min="6919" max="6919" width="8" customWidth="1"/>
    <col min="6920" max="6920" width="6.140625" customWidth="1"/>
    <col min="6921" max="6921" width="13" customWidth="1"/>
    <col min="6922" max="6922" width="16.140625" customWidth="1"/>
    <col min="6923" max="6923" width="11.85546875" customWidth="1"/>
    <col min="6925" max="6925" width="12.42578125" customWidth="1"/>
    <col min="6926" max="6926" width="12.28515625" customWidth="1"/>
    <col min="6927" max="6927" width="11" customWidth="1"/>
    <col min="7172" max="7172" width="26.140625" customWidth="1"/>
    <col min="7173" max="7173" width="7" customWidth="1"/>
    <col min="7174" max="7174" width="11" customWidth="1"/>
    <col min="7175" max="7175" width="8" customWidth="1"/>
    <col min="7176" max="7176" width="6.140625" customWidth="1"/>
    <col min="7177" max="7177" width="13" customWidth="1"/>
    <col min="7178" max="7178" width="16.140625" customWidth="1"/>
    <col min="7179" max="7179" width="11.85546875" customWidth="1"/>
    <col min="7181" max="7181" width="12.42578125" customWidth="1"/>
    <col min="7182" max="7182" width="12.28515625" customWidth="1"/>
    <col min="7183" max="7183" width="11" customWidth="1"/>
    <col min="7428" max="7428" width="26.140625" customWidth="1"/>
    <col min="7429" max="7429" width="7" customWidth="1"/>
    <col min="7430" max="7430" width="11" customWidth="1"/>
    <col min="7431" max="7431" width="8" customWidth="1"/>
    <col min="7432" max="7432" width="6.140625" customWidth="1"/>
    <col min="7433" max="7433" width="13" customWidth="1"/>
    <col min="7434" max="7434" width="16.140625" customWidth="1"/>
    <col min="7435" max="7435" width="11.85546875" customWidth="1"/>
    <col min="7437" max="7437" width="12.42578125" customWidth="1"/>
    <col min="7438" max="7438" width="12.28515625" customWidth="1"/>
    <col min="7439" max="7439" width="11" customWidth="1"/>
    <col min="7684" max="7684" width="26.140625" customWidth="1"/>
    <col min="7685" max="7685" width="7" customWidth="1"/>
    <col min="7686" max="7686" width="11" customWidth="1"/>
    <col min="7687" max="7687" width="8" customWidth="1"/>
    <col min="7688" max="7688" width="6.140625" customWidth="1"/>
    <col min="7689" max="7689" width="13" customWidth="1"/>
    <col min="7690" max="7690" width="16.140625" customWidth="1"/>
    <col min="7691" max="7691" width="11.85546875" customWidth="1"/>
    <col min="7693" max="7693" width="12.42578125" customWidth="1"/>
    <col min="7694" max="7694" width="12.28515625" customWidth="1"/>
    <col min="7695" max="7695" width="11" customWidth="1"/>
    <col min="7940" max="7940" width="26.140625" customWidth="1"/>
    <col min="7941" max="7941" width="7" customWidth="1"/>
    <col min="7942" max="7942" width="11" customWidth="1"/>
    <col min="7943" max="7943" width="8" customWidth="1"/>
    <col min="7944" max="7944" width="6.140625" customWidth="1"/>
    <col min="7945" max="7945" width="13" customWidth="1"/>
    <col min="7946" max="7946" width="16.140625" customWidth="1"/>
    <col min="7947" max="7947" width="11.85546875" customWidth="1"/>
    <col min="7949" max="7949" width="12.42578125" customWidth="1"/>
    <col min="7950" max="7950" width="12.28515625" customWidth="1"/>
    <col min="7951" max="7951" width="11" customWidth="1"/>
    <col min="8196" max="8196" width="26.140625" customWidth="1"/>
    <col min="8197" max="8197" width="7" customWidth="1"/>
    <col min="8198" max="8198" width="11" customWidth="1"/>
    <col min="8199" max="8199" width="8" customWidth="1"/>
    <col min="8200" max="8200" width="6.140625" customWidth="1"/>
    <col min="8201" max="8201" width="13" customWidth="1"/>
    <col min="8202" max="8202" width="16.140625" customWidth="1"/>
    <col min="8203" max="8203" width="11.85546875" customWidth="1"/>
    <col min="8205" max="8205" width="12.42578125" customWidth="1"/>
    <col min="8206" max="8206" width="12.28515625" customWidth="1"/>
    <col min="8207" max="8207" width="11" customWidth="1"/>
    <col min="8452" max="8452" width="26.140625" customWidth="1"/>
    <col min="8453" max="8453" width="7" customWidth="1"/>
    <col min="8454" max="8454" width="11" customWidth="1"/>
    <col min="8455" max="8455" width="8" customWidth="1"/>
    <col min="8456" max="8456" width="6.140625" customWidth="1"/>
    <col min="8457" max="8457" width="13" customWidth="1"/>
    <col min="8458" max="8458" width="16.140625" customWidth="1"/>
    <col min="8459" max="8459" width="11.85546875" customWidth="1"/>
    <col min="8461" max="8461" width="12.42578125" customWidth="1"/>
    <col min="8462" max="8462" width="12.28515625" customWidth="1"/>
    <col min="8463" max="8463" width="11" customWidth="1"/>
    <col min="8708" max="8708" width="26.140625" customWidth="1"/>
    <col min="8709" max="8709" width="7" customWidth="1"/>
    <col min="8710" max="8710" width="11" customWidth="1"/>
    <col min="8711" max="8711" width="8" customWidth="1"/>
    <col min="8712" max="8712" width="6.140625" customWidth="1"/>
    <col min="8713" max="8713" width="13" customWidth="1"/>
    <col min="8714" max="8714" width="16.140625" customWidth="1"/>
    <col min="8715" max="8715" width="11.85546875" customWidth="1"/>
    <col min="8717" max="8717" width="12.42578125" customWidth="1"/>
    <col min="8718" max="8718" width="12.28515625" customWidth="1"/>
    <col min="8719" max="8719" width="11" customWidth="1"/>
    <col min="8964" max="8964" width="26.140625" customWidth="1"/>
    <col min="8965" max="8965" width="7" customWidth="1"/>
    <col min="8966" max="8966" width="11" customWidth="1"/>
    <col min="8967" max="8967" width="8" customWidth="1"/>
    <col min="8968" max="8968" width="6.140625" customWidth="1"/>
    <col min="8969" max="8969" width="13" customWidth="1"/>
    <col min="8970" max="8970" width="16.140625" customWidth="1"/>
    <col min="8971" max="8971" width="11.85546875" customWidth="1"/>
    <col min="8973" max="8973" width="12.42578125" customWidth="1"/>
    <col min="8974" max="8974" width="12.28515625" customWidth="1"/>
    <col min="8975" max="8975" width="11" customWidth="1"/>
    <col min="9220" max="9220" width="26.140625" customWidth="1"/>
    <col min="9221" max="9221" width="7" customWidth="1"/>
    <col min="9222" max="9222" width="11" customWidth="1"/>
    <col min="9223" max="9223" width="8" customWidth="1"/>
    <col min="9224" max="9224" width="6.140625" customWidth="1"/>
    <col min="9225" max="9225" width="13" customWidth="1"/>
    <col min="9226" max="9226" width="16.140625" customWidth="1"/>
    <col min="9227" max="9227" width="11.85546875" customWidth="1"/>
    <col min="9229" max="9229" width="12.42578125" customWidth="1"/>
    <col min="9230" max="9230" width="12.28515625" customWidth="1"/>
    <col min="9231" max="9231" width="11" customWidth="1"/>
    <col min="9476" max="9476" width="26.140625" customWidth="1"/>
    <col min="9477" max="9477" width="7" customWidth="1"/>
    <col min="9478" max="9478" width="11" customWidth="1"/>
    <col min="9479" max="9479" width="8" customWidth="1"/>
    <col min="9480" max="9480" width="6.140625" customWidth="1"/>
    <col min="9481" max="9481" width="13" customWidth="1"/>
    <col min="9482" max="9482" width="16.140625" customWidth="1"/>
    <col min="9483" max="9483" width="11.85546875" customWidth="1"/>
    <col min="9485" max="9485" width="12.42578125" customWidth="1"/>
    <col min="9486" max="9486" width="12.28515625" customWidth="1"/>
    <col min="9487" max="9487" width="11" customWidth="1"/>
    <col min="9732" max="9732" width="26.140625" customWidth="1"/>
    <col min="9733" max="9733" width="7" customWidth="1"/>
    <col min="9734" max="9734" width="11" customWidth="1"/>
    <col min="9735" max="9735" width="8" customWidth="1"/>
    <col min="9736" max="9736" width="6.140625" customWidth="1"/>
    <col min="9737" max="9737" width="13" customWidth="1"/>
    <col min="9738" max="9738" width="16.140625" customWidth="1"/>
    <col min="9739" max="9739" width="11.85546875" customWidth="1"/>
    <col min="9741" max="9741" width="12.42578125" customWidth="1"/>
    <col min="9742" max="9742" width="12.28515625" customWidth="1"/>
    <col min="9743" max="9743" width="11" customWidth="1"/>
    <col min="9988" max="9988" width="26.140625" customWidth="1"/>
    <col min="9989" max="9989" width="7" customWidth="1"/>
    <col min="9990" max="9990" width="11" customWidth="1"/>
    <col min="9991" max="9991" width="8" customWidth="1"/>
    <col min="9992" max="9992" width="6.140625" customWidth="1"/>
    <col min="9993" max="9993" width="13" customWidth="1"/>
    <col min="9994" max="9994" width="16.140625" customWidth="1"/>
    <col min="9995" max="9995" width="11.85546875" customWidth="1"/>
    <col min="9997" max="9997" width="12.42578125" customWidth="1"/>
    <col min="9998" max="9998" width="12.28515625" customWidth="1"/>
    <col min="9999" max="9999" width="11" customWidth="1"/>
    <col min="10244" max="10244" width="26.140625" customWidth="1"/>
    <col min="10245" max="10245" width="7" customWidth="1"/>
    <col min="10246" max="10246" width="11" customWidth="1"/>
    <col min="10247" max="10247" width="8" customWidth="1"/>
    <col min="10248" max="10248" width="6.140625" customWidth="1"/>
    <col min="10249" max="10249" width="13" customWidth="1"/>
    <col min="10250" max="10250" width="16.140625" customWidth="1"/>
    <col min="10251" max="10251" width="11.85546875" customWidth="1"/>
    <col min="10253" max="10253" width="12.42578125" customWidth="1"/>
    <col min="10254" max="10254" width="12.28515625" customWidth="1"/>
    <col min="10255" max="10255" width="11" customWidth="1"/>
    <col min="10500" max="10500" width="26.140625" customWidth="1"/>
    <col min="10501" max="10501" width="7" customWidth="1"/>
    <col min="10502" max="10502" width="11" customWidth="1"/>
    <col min="10503" max="10503" width="8" customWidth="1"/>
    <col min="10504" max="10504" width="6.140625" customWidth="1"/>
    <col min="10505" max="10505" width="13" customWidth="1"/>
    <col min="10506" max="10506" width="16.140625" customWidth="1"/>
    <col min="10507" max="10507" width="11.85546875" customWidth="1"/>
    <col min="10509" max="10509" width="12.42578125" customWidth="1"/>
    <col min="10510" max="10510" width="12.28515625" customWidth="1"/>
    <col min="10511" max="10511" width="11" customWidth="1"/>
    <col min="10756" max="10756" width="26.140625" customWidth="1"/>
    <col min="10757" max="10757" width="7" customWidth="1"/>
    <col min="10758" max="10758" width="11" customWidth="1"/>
    <col min="10759" max="10759" width="8" customWidth="1"/>
    <col min="10760" max="10760" width="6.140625" customWidth="1"/>
    <col min="10761" max="10761" width="13" customWidth="1"/>
    <col min="10762" max="10762" width="16.140625" customWidth="1"/>
    <col min="10763" max="10763" width="11.85546875" customWidth="1"/>
    <col min="10765" max="10765" width="12.42578125" customWidth="1"/>
    <col min="10766" max="10766" width="12.28515625" customWidth="1"/>
    <col min="10767" max="10767" width="11" customWidth="1"/>
    <col min="11012" max="11012" width="26.140625" customWidth="1"/>
    <col min="11013" max="11013" width="7" customWidth="1"/>
    <col min="11014" max="11014" width="11" customWidth="1"/>
    <col min="11015" max="11015" width="8" customWidth="1"/>
    <col min="11016" max="11016" width="6.140625" customWidth="1"/>
    <col min="11017" max="11017" width="13" customWidth="1"/>
    <col min="11018" max="11018" width="16.140625" customWidth="1"/>
    <col min="11019" max="11019" width="11.85546875" customWidth="1"/>
    <col min="11021" max="11021" width="12.42578125" customWidth="1"/>
    <col min="11022" max="11022" width="12.28515625" customWidth="1"/>
    <col min="11023" max="11023" width="11" customWidth="1"/>
    <col min="11268" max="11268" width="26.140625" customWidth="1"/>
    <col min="11269" max="11269" width="7" customWidth="1"/>
    <col min="11270" max="11270" width="11" customWidth="1"/>
    <col min="11271" max="11271" width="8" customWidth="1"/>
    <col min="11272" max="11272" width="6.140625" customWidth="1"/>
    <col min="11273" max="11273" width="13" customWidth="1"/>
    <col min="11274" max="11274" width="16.140625" customWidth="1"/>
    <col min="11275" max="11275" width="11.85546875" customWidth="1"/>
    <col min="11277" max="11277" width="12.42578125" customWidth="1"/>
    <col min="11278" max="11278" width="12.28515625" customWidth="1"/>
    <col min="11279" max="11279" width="11" customWidth="1"/>
    <col min="11524" max="11524" width="26.140625" customWidth="1"/>
    <col min="11525" max="11525" width="7" customWidth="1"/>
    <col min="11526" max="11526" width="11" customWidth="1"/>
    <col min="11527" max="11527" width="8" customWidth="1"/>
    <col min="11528" max="11528" width="6.140625" customWidth="1"/>
    <col min="11529" max="11529" width="13" customWidth="1"/>
    <col min="11530" max="11530" width="16.140625" customWidth="1"/>
    <col min="11531" max="11531" width="11.85546875" customWidth="1"/>
    <col min="11533" max="11533" width="12.42578125" customWidth="1"/>
    <col min="11534" max="11534" width="12.28515625" customWidth="1"/>
    <col min="11535" max="11535" width="11" customWidth="1"/>
    <col min="11780" max="11780" width="26.140625" customWidth="1"/>
    <col min="11781" max="11781" width="7" customWidth="1"/>
    <col min="11782" max="11782" width="11" customWidth="1"/>
    <col min="11783" max="11783" width="8" customWidth="1"/>
    <col min="11784" max="11784" width="6.140625" customWidth="1"/>
    <col min="11785" max="11785" width="13" customWidth="1"/>
    <col min="11786" max="11786" width="16.140625" customWidth="1"/>
    <col min="11787" max="11787" width="11.85546875" customWidth="1"/>
    <col min="11789" max="11789" width="12.42578125" customWidth="1"/>
    <col min="11790" max="11790" width="12.28515625" customWidth="1"/>
    <col min="11791" max="11791" width="11" customWidth="1"/>
    <col min="12036" max="12036" width="26.140625" customWidth="1"/>
    <col min="12037" max="12037" width="7" customWidth="1"/>
    <col min="12038" max="12038" width="11" customWidth="1"/>
    <col min="12039" max="12039" width="8" customWidth="1"/>
    <col min="12040" max="12040" width="6.140625" customWidth="1"/>
    <col min="12041" max="12041" width="13" customWidth="1"/>
    <col min="12042" max="12042" width="16.140625" customWidth="1"/>
    <col min="12043" max="12043" width="11.85546875" customWidth="1"/>
    <col min="12045" max="12045" width="12.42578125" customWidth="1"/>
    <col min="12046" max="12046" width="12.28515625" customWidth="1"/>
    <col min="12047" max="12047" width="11" customWidth="1"/>
    <col min="12292" max="12292" width="26.140625" customWidth="1"/>
    <col min="12293" max="12293" width="7" customWidth="1"/>
    <col min="12294" max="12294" width="11" customWidth="1"/>
    <col min="12295" max="12295" width="8" customWidth="1"/>
    <col min="12296" max="12296" width="6.140625" customWidth="1"/>
    <col min="12297" max="12297" width="13" customWidth="1"/>
    <col min="12298" max="12298" width="16.140625" customWidth="1"/>
    <col min="12299" max="12299" width="11.85546875" customWidth="1"/>
    <col min="12301" max="12301" width="12.42578125" customWidth="1"/>
    <col min="12302" max="12302" width="12.28515625" customWidth="1"/>
    <col min="12303" max="12303" width="11" customWidth="1"/>
    <col min="12548" max="12548" width="26.140625" customWidth="1"/>
    <col min="12549" max="12549" width="7" customWidth="1"/>
    <col min="12550" max="12550" width="11" customWidth="1"/>
    <col min="12551" max="12551" width="8" customWidth="1"/>
    <col min="12552" max="12552" width="6.140625" customWidth="1"/>
    <col min="12553" max="12553" width="13" customWidth="1"/>
    <col min="12554" max="12554" width="16.140625" customWidth="1"/>
    <col min="12555" max="12555" width="11.85546875" customWidth="1"/>
    <col min="12557" max="12557" width="12.42578125" customWidth="1"/>
    <col min="12558" max="12558" width="12.28515625" customWidth="1"/>
    <col min="12559" max="12559" width="11" customWidth="1"/>
    <col min="12804" max="12804" width="26.140625" customWidth="1"/>
    <col min="12805" max="12805" width="7" customWidth="1"/>
    <col min="12806" max="12806" width="11" customWidth="1"/>
    <col min="12807" max="12807" width="8" customWidth="1"/>
    <col min="12808" max="12808" width="6.140625" customWidth="1"/>
    <col min="12809" max="12809" width="13" customWidth="1"/>
    <col min="12810" max="12810" width="16.140625" customWidth="1"/>
    <col min="12811" max="12811" width="11.85546875" customWidth="1"/>
    <col min="12813" max="12813" width="12.42578125" customWidth="1"/>
    <col min="12814" max="12814" width="12.28515625" customWidth="1"/>
    <col min="12815" max="12815" width="11" customWidth="1"/>
    <col min="13060" max="13060" width="26.140625" customWidth="1"/>
    <col min="13061" max="13061" width="7" customWidth="1"/>
    <col min="13062" max="13062" width="11" customWidth="1"/>
    <col min="13063" max="13063" width="8" customWidth="1"/>
    <col min="13064" max="13064" width="6.140625" customWidth="1"/>
    <col min="13065" max="13065" width="13" customWidth="1"/>
    <col min="13066" max="13066" width="16.140625" customWidth="1"/>
    <col min="13067" max="13067" width="11.85546875" customWidth="1"/>
    <col min="13069" max="13069" width="12.42578125" customWidth="1"/>
    <col min="13070" max="13070" width="12.28515625" customWidth="1"/>
    <col min="13071" max="13071" width="11" customWidth="1"/>
    <col min="13316" max="13316" width="26.140625" customWidth="1"/>
    <col min="13317" max="13317" width="7" customWidth="1"/>
    <col min="13318" max="13318" width="11" customWidth="1"/>
    <col min="13319" max="13319" width="8" customWidth="1"/>
    <col min="13320" max="13320" width="6.140625" customWidth="1"/>
    <col min="13321" max="13321" width="13" customWidth="1"/>
    <col min="13322" max="13322" width="16.140625" customWidth="1"/>
    <col min="13323" max="13323" width="11.85546875" customWidth="1"/>
    <col min="13325" max="13325" width="12.42578125" customWidth="1"/>
    <col min="13326" max="13326" width="12.28515625" customWidth="1"/>
    <col min="13327" max="13327" width="11" customWidth="1"/>
    <col min="13572" max="13572" width="26.140625" customWidth="1"/>
    <col min="13573" max="13573" width="7" customWidth="1"/>
    <col min="13574" max="13574" width="11" customWidth="1"/>
    <col min="13575" max="13575" width="8" customWidth="1"/>
    <col min="13576" max="13576" width="6.140625" customWidth="1"/>
    <col min="13577" max="13577" width="13" customWidth="1"/>
    <col min="13578" max="13578" width="16.140625" customWidth="1"/>
    <col min="13579" max="13579" width="11.85546875" customWidth="1"/>
    <col min="13581" max="13581" width="12.42578125" customWidth="1"/>
    <col min="13582" max="13582" width="12.28515625" customWidth="1"/>
    <col min="13583" max="13583" width="11" customWidth="1"/>
    <col min="13828" max="13828" width="26.140625" customWidth="1"/>
    <col min="13829" max="13829" width="7" customWidth="1"/>
    <col min="13830" max="13830" width="11" customWidth="1"/>
    <col min="13831" max="13831" width="8" customWidth="1"/>
    <col min="13832" max="13832" width="6.140625" customWidth="1"/>
    <col min="13833" max="13833" width="13" customWidth="1"/>
    <col min="13834" max="13834" width="16.140625" customWidth="1"/>
    <col min="13835" max="13835" width="11.85546875" customWidth="1"/>
    <col min="13837" max="13837" width="12.42578125" customWidth="1"/>
    <col min="13838" max="13838" width="12.28515625" customWidth="1"/>
    <col min="13839" max="13839" width="11" customWidth="1"/>
    <col min="14084" max="14084" width="26.140625" customWidth="1"/>
    <col min="14085" max="14085" width="7" customWidth="1"/>
    <col min="14086" max="14086" width="11" customWidth="1"/>
    <col min="14087" max="14087" width="8" customWidth="1"/>
    <col min="14088" max="14088" width="6.140625" customWidth="1"/>
    <col min="14089" max="14089" width="13" customWidth="1"/>
    <col min="14090" max="14090" width="16.140625" customWidth="1"/>
    <col min="14091" max="14091" width="11.85546875" customWidth="1"/>
    <col min="14093" max="14093" width="12.42578125" customWidth="1"/>
    <col min="14094" max="14094" width="12.28515625" customWidth="1"/>
    <col min="14095" max="14095" width="11" customWidth="1"/>
    <col min="14340" max="14340" width="26.140625" customWidth="1"/>
    <col min="14341" max="14341" width="7" customWidth="1"/>
    <col min="14342" max="14342" width="11" customWidth="1"/>
    <col min="14343" max="14343" width="8" customWidth="1"/>
    <col min="14344" max="14344" width="6.140625" customWidth="1"/>
    <col min="14345" max="14345" width="13" customWidth="1"/>
    <col min="14346" max="14346" width="16.140625" customWidth="1"/>
    <col min="14347" max="14347" width="11.85546875" customWidth="1"/>
    <col min="14349" max="14349" width="12.42578125" customWidth="1"/>
    <col min="14350" max="14350" width="12.28515625" customWidth="1"/>
    <col min="14351" max="14351" width="11" customWidth="1"/>
    <col min="14596" max="14596" width="26.140625" customWidth="1"/>
    <col min="14597" max="14597" width="7" customWidth="1"/>
    <col min="14598" max="14598" width="11" customWidth="1"/>
    <col min="14599" max="14599" width="8" customWidth="1"/>
    <col min="14600" max="14600" width="6.140625" customWidth="1"/>
    <col min="14601" max="14601" width="13" customWidth="1"/>
    <col min="14602" max="14602" width="16.140625" customWidth="1"/>
    <col min="14603" max="14603" width="11.85546875" customWidth="1"/>
    <col min="14605" max="14605" width="12.42578125" customWidth="1"/>
    <col min="14606" max="14606" width="12.28515625" customWidth="1"/>
    <col min="14607" max="14607" width="11" customWidth="1"/>
    <col min="14852" max="14852" width="26.140625" customWidth="1"/>
    <col min="14853" max="14853" width="7" customWidth="1"/>
    <col min="14854" max="14854" width="11" customWidth="1"/>
    <col min="14855" max="14855" width="8" customWidth="1"/>
    <col min="14856" max="14856" width="6.140625" customWidth="1"/>
    <col min="14857" max="14857" width="13" customWidth="1"/>
    <col min="14858" max="14858" width="16.140625" customWidth="1"/>
    <col min="14859" max="14859" width="11.85546875" customWidth="1"/>
    <col min="14861" max="14861" width="12.42578125" customWidth="1"/>
    <col min="14862" max="14862" width="12.28515625" customWidth="1"/>
    <col min="14863" max="14863" width="11" customWidth="1"/>
    <col min="15108" max="15108" width="26.140625" customWidth="1"/>
    <col min="15109" max="15109" width="7" customWidth="1"/>
    <col min="15110" max="15110" width="11" customWidth="1"/>
    <col min="15111" max="15111" width="8" customWidth="1"/>
    <col min="15112" max="15112" width="6.140625" customWidth="1"/>
    <col min="15113" max="15113" width="13" customWidth="1"/>
    <col min="15114" max="15114" width="16.140625" customWidth="1"/>
    <col min="15115" max="15115" width="11.85546875" customWidth="1"/>
    <col min="15117" max="15117" width="12.42578125" customWidth="1"/>
    <col min="15118" max="15118" width="12.28515625" customWidth="1"/>
    <col min="15119" max="15119" width="11" customWidth="1"/>
    <col min="15364" max="15364" width="26.140625" customWidth="1"/>
    <col min="15365" max="15365" width="7" customWidth="1"/>
    <col min="15366" max="15366" width="11" customWidth="1"/>
    <col min="15367" max="15367" width="8" customWidth="1"/>
    <col min="15368" max="15368" width="6.140625" customWidth="1"/>
    <col min="15369" max="15369" width="13" customWidth="1"/>
    <col min="15370" max="15370" width="16.140625" customWidth="1"/>
    <col min="15371" max="15371" width="11.85546875" customWidth="1"/>
    <col min="15373" max="15373" width="12.42578125" customWidth="1"/>
    <col min="15374" max="15374" width="12.28515625" customWidth="1"/>
    <col min="15375" max="15375" width="11" customWidth="1"/>
    <col min="15620" max="15620" width="26.140625" customWidth="1"/>
    <col min="15621" max="15621" width="7" customWidth="1"/>
    <col min="15622" max="15622" width="11" customWidth="1"/>
    <col min="15623" max="15623" width="8" customWidth="1"/>
    <col min="15624" max="15624" width="6.140625" customWidth="1"/>
    <col min="15625" max="15625" width="13" customWidth="1"/>
    <col min="15626" max="15626" width="16.140625" customWidth="1"/>
    <col min="15627" max="15627" width="11.85546875" customWidth="1"/>
    <col min="15629" max="15629" width="12.42578125" customWidth="1"/>
    <col min="15630" max="15630" width="12.28515625" customWidth="1"/>
    <col min="15631" max="15631" width="11" customWidth="1"/>
    <col min="15876" max="15876" width="26.140625" customWidth="1"/>
    <col min="15877" max="15877" width="7" customWidth="1"/>
    <col min="15878" max="15878" width="11" customWidth="1"/>
    <col min="15879" max="15879" width="8" customWidth="1"/>
    <col min="15880" max="15880" width="6.140625" customWidth="1"/>
    <col min="15881" max="15881" width="13" customWidth="1"/>
    <col min="15882" max="15882" width="16.140625" customWidth="1"/>
    <col min="15883" max="15883" width="11.85546875" customWidth="1"/>
    <col min="15885" max="15885" width="12.42578125" customWidth="1"/>
    <col min="15886" max="15886" width="12.28515625" customWidth="1"/>
    <col min="15887" max="15887" width="11" customWidth="1"/>
    <col min="16132" max="16132" width="26.140625" customWidth="1"/>
    <col min="16133" max="16133" width="7" customWidth="1"/>
    <col min="16134" max="16134" width="11" customWidth="1"/>
    <col min="16135" max="16135" width="8" customWidth="1"/>
    <col min="16136" max="16136" width="6.140625" customWidth="1"/>
    <col min="16137" max="16137" width="13" customWidth="1"/>
    <col min="16138" max="16138" width="16.140625" customWidth="1"/>
    <col min="16139" max="16139" width="11.85546875" customWidth="1"/>
    <col min="16141" max="16141" width="12.42578125" customWidth="1"/>
    <col min="16142" max="16142" width="12.28515625" customWidth="1"/>
    <col min="16143" max="16143" width="11" customWidth="1"/>
  </cols>
  <sheetData>
    <row r="1" spans="1:15" ht="18.75" x14ac:dyDescent="0.3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x14ac:dyDescent="0.25">
      <c r="A2" s="362" t="s">
        <v>415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77"/>
    </row>
    <row r="3" spans="1:15" ht="18.75" x14ac:dyDescent="0.3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2.95" customHeight="1" x14ac:dyDescent="0.25">
      <c r="A4" s="361" t="s">
        <v>185</v>
      </c>
      <c r="B4" s="361" t="s">
        <v>186</v>
      </c>
      <c r="C4" s="90"/>
      <c r="D4" s="367" t="s">
        <v>187</v>
      </c>
      <c r="E4" s="364" t="s">
        <v>188</v>
      </c>
      <c r="F4" s="361" t="s">
        <v>189</v>
      </c>
      <c r="G4" s="361"/>
      <c r="H4" s="361"/>
      <c r="I4" s="361"/>
      <c r="J4" s="361"/>
      <c r="K4" s="361"/>
      <c r="L4" s="361"/>
      <c r="M4" s="361"/>
      <c r="N4" s="361"/>
      <c r="O4" s="87"/>
    </row>
    <row r="5" spans="1:15" x14ac:dyDescent="0.25">
      <c r="A5" s="361"/>
      <c r="B5" s="361"/>
      <c r="C5" s="91"/>
      <c r="D5" s="368"/>
      <c r="E5" s="365"/>
      <c r="F5" s="361" t="s">
        <v>65</v>
      </c>
      <c r="G5" s="361" t="s">
        <v>66</v>
      </c>
      <c r="H5" s="361"/>
      <c r="I5" s="361"/>
      <c r="J5" s="361"/>
      <c r="K5" s="361"/>
      <c r="L5" s="361"/>
      <c r="M5" s="361"/>
      <c r="N5" s="361"/>
      <c r="O5" s="87"/>
    </row>
    <row r="6" spans="1:15" ht="12.95" customHeight="1" x14ac:dyDescent="0.25">
      <c r="A6" s="361"/>
      <c r="B6" s="361"/>
      <c r="C6" s="365" t="s">
        <v>190</v>
      </c>
      <c r="D6" s="368"/>
      <c r="E6" s="365"/>
      <c r="F6" s="361"/>
      <c r="G6" s="361" t="s">
        <v>191</v>
      </c>
      <c r="H6" s="360" t="s">
        <v>192</v>
      </c>
      <c r="I6" s="361" t="s">
        <v>193</v>
      </c>
      <c r="J6" s="361" t="s">
        <v>373</v>
      </c>
      <c r="K6" s="361" t="s">
        <v>194</v>
      </c>
      <c r="L6" s="361"/>
      <c r="M6" s="361"/>
      <c r="N6" s="361"/>
      <c r="O6" s="87"/>
    </row>
    <row r="7" spans="1:15" ht="148.5" customHeight="1" x14ac:dyDescent="0.25">
      <c r="A7" s="361"/>
      <c r="B7" s="361"/>
      <c r="C7" s="366"/>
      <c r="D7" s="369"/>
      <c r="E7" s="366"/>
      <c r="F7" s="361"/>
      <c r="G7" s="361"/>
      <c r="H7" s="360"/>
      <c r="I7" s="361"/>
      <c r="J7" s="361"/>
      <c r="K7" s="78" t="s">
        <v>195</v>
      </c>
      <c r="L7" s="78" t="s">
        <v>196</v>
      </c>
      <c r="M7" s="78" t="s">
        <v>197</v>
      </c>
      <c r="N7" s="78" t="s">
        <v>363</v>
      </c>
      <c r="O7" s="87"/>
    </row>
    <row r="8" spans="1:15" x14ac:dyDescent="0.2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7">
        <v>8</v>
      </c>
      <c r="I8" s="76"/>
      <c r="J8" s="27">
        <v>9</v>
      </c>
      <c r="K8" s="27">
        <v>10</v>
      </c>
      <c r="L8" s="27">
        <v>11</v>
      </c>
      <c r="M8" s="76">
        <v>12</v>
      </c>
      <c r="N8" s="27">
        <v>13</v>
      </c>
      <c r="O8" s="87"/>
    </row>
    <row r="9" spans="1:15" s="28" customFormat="1" ht="28.9" customHeight="1" x14ac:dyDescent="0.2">
      <c r="A9" s="83" t="s">
        <v>198</v>
      </c>
      <c r="B9" s="81">
        <v>500</v>
      </c>
      <c r="C9" s="81"/>
      <c r="D9" s="81"/>
      <c r="E9" s="81"/>
      <c r="F9" s="80">
        <f t="shared" ref="F9:F16" si="0">G9+H9+J9+K9</f>
        <v>0</v>
      </c>
      <c r="G9" s="81">
        <f>G10+G11</f>
        <v>0</v>
      </c>
      <c r="H9" s="80">
        <f>H10+H11+H12+H13+H14+H16</f>
        <v>0</v>
      </c>
      <c r="I9" s="80"/>
      <c r="J9" s="80">
        <v>0</v>
      </c>
      <c r="K9" s="82">
        <v>0</v>
      </c>
      <c r="L9" s="81"/>
      <c r="M9" s="82"/>
      <c r="N9" s="82"/>
      <c r="O9" s="88"/>
    </row>
    <row r="10" spans="1:15" ht="26.45" customHeight="1" x14ac:dyDescent="0.25">
      <c r="A10" s="84" t="s">
        <v>199</v>
      </c>
      <c r="B10" s="79"/>
      <c r="C10" s="79"/>
      <c r="D10" s="116" t="s">
        <v>453</v>
      </c>
      <c r="E10" s="79">
        <v>2</v>
      </c>
      <c r="F10" s="82">
        <f t="shared" si="0"/>
        <v>0</v>
      </c>
      <c r="G10" s="79"/>
      <c r="H10" s="79"/>
      <c r="I10" s="92"/>
      <c r="J10" s="82">
        <f>J17</f>
        <v>0</v>
      </c>
      <c r="K10" s="82">
        <v>0</v>
      </c>
      <c r="L10" s="79"/>
      <c r="M10" s="82"/>
      <c r="N10" s="82"/>
      <c r="O10" s="88"/>
    </row>
    <row r="11" spans="1:15" ht="27.2" customHeight="1" x14ac:dyDescent="0.25">
      <c r="A11" s="84" t="s">
        <v>200</v>
      </c>
      <c r="B11" s="79"/>
      <c r="C11" s="79"/>
      <c r="D11" s="79">
        <v>1241</v>
      </c>
      <c r="E11" s="79">
        <v>3</v>
      </c>
      <c r="F11" s="82">
        <v>0</v>
      </c>
      <c r="G11" s="82"/>
      <c r="H11" s="79"/>
      <c r="I11" s="92"/>
      <c r="J11" s="82">
        <f>J18</f>
        <v>0</v>
      </c>
      <c r="K11" s="82">
        <v>0</v>
      </c>
      <c r="L11" s="79"/>
      <c r="M11" s="82"/>
      <c r="N11" s="82"/>
      <c r="O11" s="88"/>
    </row>
    <row r="12" spans="1:15" ht="27.2" customHeight="1" x14ac:dyDescent="0.25">
      <c r="A12" s="84" t="s">
        <v>201</v>
      </c>
      <c r="B12" s="79"/>
      <c r="C12" s="79"/>
      <c r="D12" s="79">
        <v>5000</v>
      </c>
      <c r="E12" s="79">
        <v>5</v>
      </c>
      <c r="F12" s="82">
        <f t="shared" si="0"/>
        <v>0</v>
      </c>
      <c r="G12" s="79">
        <v>0</v>
      </c>
      <c r="H12" s="79"/>
      <c r="I12" s="92"/>
      <c r="J12" s="82">
        <f>J19</f>
        <v>0</v>
      </c>
      <c r="K12" s="82">
        <v>0</v>
      </c>
      <c r="L12" s="79"/>
      <c r="M12" s="82"/>
      <c r="N12" s="82"/>
      <c r="O12" s="88"/>
    </row>
    <row r="13" spans="1:15" ht="17.850000000000001" customHeight="1" x14ac:dyDescent="0.25">
      <c r="A13" s="84" t="s">
        <v>202</v>
      </c>
      <c r="B13" s="79"/>
      <c r="C13" s="79"/>
      <c r="D13" s="79">
        <v>5200</v>
      </c>
      <c r="E13" s="79">
        <v>5</v>
      </c>
      <c r="F13" s="82">
        <f t="shared" si="0"/>
        <v>0</v>
      </c>
      <c r="G13" s="79">
        <v>0</v>
      </c>
      <c r="H13" s="79"/>
      <c r="I13" s="92"/>
      <c r="J13" s="82">
        <f>J20</f>
        <v>0</v>
      </c>
      <c r="K13" s="82">
        <v>0</v>
      </c>
      <c r="L13" s="79"/>
      <c r="M13" s="82"/>
      <c r="N13" s="82"/>
      <c r="O13" s="88"/>
    </row>
    <row r="14" spans="1:15" ht="40.5" customHeight="1" x14ac:dyDescent="0.25">
      <c r="A14" s="84" t="s">
        <v>203</v>
      </c>
      <c r="B14" s="79"/>
      <c r="C14" s="79"/>
      <c r="D14" s="79">
        <v>6000</v>
      </c>
      <c r="E14" s="79">
        <v>6</v>
      </c>
      <c r="F14" s="82">
        <f t="shared" si="0"/>
        <v>0</v>
      </c>
      <c r="G14" s="79">
        <v>0</v>
      </c>
      <c r="H14" s="79"/>
      <c r="I14" s="92"/>
      <c r="J14" s="82">
        <v>0</v>
      </c>
      <c r="K14" s="82">
        <v>0</v>
      </c>
      <c r="L14" s="79"/>
      <c r="M14" s="82"/>
      <c r="N14" s="82"/>
      <c r="O14" s="88"/>
    </row>
    <row r="15" spans="1:15" ht="25.5" hidden="1" customHeight="1" x14ac:dyDescent="0.25">
      <c r="A15" s="84" t="s">
        <v>303</v>
      </c>
      <c r="B15" s="79"/>
      <c r="C15" s="79"/>
      <c r="D15" s="79">
        <v>7000</v>
      </c>
      <c r="E15" s="79">
        <v>7</v>
      </c>
      <c r="F15" s="82">
        <v>0</v>
      </c>
      <c r="G15" s="79">
        <v>0</v>
      </c>
      <c r="H15" s="79"/>
      <c r="I15" s="92"/>
      <c r="J15" s="82">
        <v>0</v>
      </c>
      <c r="K15" s="82">
        <v>0</v>
      </c>
      <c r="L15" s="79"/>
      <c r="M15" s="82"/>
      <c r="N15" s="82"/>
      <c r="O15" s="88"/>
    </row>
    <row r="16" spans="1:15" ht="20.85" customHeight="1" x14ac:dyDescent="0.25">
      <c r="A16" s="84" t="s">
        <v>204</v>
      </c>
      <c r="B16" s="79"/>
      <c r="C16" s="79"/>
      <c r="D16" s="79">
        <v>2251</v>
      </c>
      <c r="E16" s="79">
        <v>3</v>
      </c>
      <c r="F16" s="82">
        <f t="shared" si="0"/>
        <v>0</v>
      </c>
      <c r="G16" s="79">
        <v>0</v>
      </c>
      <c r="H16" s="79"/>
      <c r="I16" s="92"/>
      <c r="J16" s="82">
        <v>0</v>
      </c>
      <c r="K16" s="82">
        <v>0</v>
      </c>
      <c r="L16" s="79"/>
      <c r="M16" s="82"/>
      <c r="N16" s="82"/>
      <c r="O16" s="88"/>
    </row>
    <row r="17" spans="1:15" ht="26.45" customHeight="1" x14ac:dyDescent="0.25">
      <c r="A17" s="83" t="s">
        <v>205</v>
      </c>
      <c r="B17" s="81">
        <v>100</v>
      </c>
      <c r="C17" s="79"/>
      <c r="D17" s="79"/>
      <c r="E17" s="79"/>
      <c r="F17" s="80">
        <f>F21+F24</f>
        <v>41251100</v>
      </c>
      <c r="G17" s="80">
        <f>G21</f>
        <v>37141200</v>
      </c>
      <c r="H17" s="79"/>
      <c r="I17" s="92"/>
      <c r="J17" s="79"/>
      <c r="K17" s="80">
        <f>K25+K26+K27</f>
        <v>4109900</v>
      </c>
      <c r="L17" s="80">
        <f>L24</f>
        <v>4109900</v>
      </c>
      <c r="M17" s="80"/>
      <c r="N17" s="80"/>
      <c r="O17" s="89"/>
    </row>
    <row r="18" spans="1:15" ht="17.25" customHeight="1" x14ac:dyDescent="0.25">
      <c r="A18" s="84" t="s">
        <v>66</v>
      </c>
      <c r="B18" s="79"/>
      <c r="C18" s="79"/>
      <c r="D18" s="79"/>
      <c r="E18" s="79"/>
      <c r="F18" s="79"/>
      <c r="G18" s="79"/>
      <c r="H18" s="79"/>
      <c r="I18" s="92"/>
      <c r="J18" s="79"/>
      <c r="K18" s="82">
        <v>0</v>
      </c>
      <c r="L18" s="81"/>
      <c r="M18" s="82"/>
      <c r="N18" s="82"/>
      <c r="O18" s="88"/>
    </row>
    <row r="19" spans="1:15" ht="33.75" hidden="1" customHeight="1" x14ac:dyDescent="0.25">
      <c r="A19" s="84"/>
      <c r="B19" s="79"/>
      <c r="C19" s="79"/>
      <c r="D19" s="79"/>
      <c r="E19" s="79"/>
      <c r="F19" s="79">
        <f t="shared" ref="F19:F23" si="1">G19</f>
        <v>0</v>
      </c>
      <c r="G19" s="79"/>
      <c r="H19" s="79"/>
      <c r="I19" s="92"/>
      <c r="J19" s="79"/>
      <c r="K19" s="82">
        <v>0</v>
      </c>
      <c r="L19" s="81"/>
      <c r="M19" s="82"/>
      <c r="N19" s="82"/>
      <c r="O19" s="88"/>
    </row>
    <row r="20" spans="1:15" ht="33.75" hidden="1" customHeight="1" x14ac:dyDescent="0.25">
      <c r="A20" s="84"/>
      <c r="B20" s="79"/>
      <c r="C20" s="79"/>
      <c r="D20" s="79"/>
      <c r="E20" s="79"/>
      <c r="F20" s="79">
        <f t="shared" si="1"/>
        <v>0</v>
      </c>
      <c r="G20" s="79"/>
      <c r="H20" s="79"/>
      <c r="I20" s="92"/>
      <c r="J20" s="79"/>
      <c r="K20" s="82">
        <v>0</v>
      </c>
      <c r="L20" s="81"/>
      <c r="M20" s="82"/>
      <c r="N20" s="82"/>
      <c r="O20" s="88"/>
    </row>
    <row r="21" spans="1:15" s="29" customFormat="1" ht="24" x14ac:dyDescent="0.2">
      <c r="A21" s="83" t="s">
        <v>206</v>
      </c>
      <c r="B21" s="81">
        <v>120</v>
      </c>
      <c r="C21" s="81"/>
      <c r="D21" s="81"/>
      <c r="E21" s="81"/>
      <c r="F21" s="80">
        <f t="shared" si="1"/>
        <v>37141200</v>
      </c>
      <c r="G21" s="80">
        <f>G22+G23</f>
        <v>37141200</v>
      </c>
      <c r="H21" s="81" t="s">
        <v>207</v>
      </c>
      <c r="I21" s="81"/>
      <c r="J21" s="81" t="s">
        <v>207</v>
      </c>
      <c r="K21" s="82">
        <v>0</v>
      </c>
      <c r="L21" s="81"/>
      <c r="M21" s="82"/>
      <c r="N21" s="82"/>
      <c r="O21" s="88"/>
    </row>
    <row r="22" spans="1:15" ht="66" customHeight="1" x14ac:dyDescent="0.25">
      <c r="A22" s="178" t="s">
        <v>422</v>
      </c>
      <c r="B22" s="116"/>
      <c r="C22" s="116"/>
      <c r="D22" s="116" t="s">
        <v>453</v>
      </c>
      <c r="E22" s="116">
        <v>2</v>
      </c>
      <c r="F22" s="117">
        <f t="shared" si="1"/>
        <v>28697600</v>
      </c>
      <c r="G22" s="117">
        <v>28697600</v>
      </c>
      <c r="H22" s="116" t="s">
        <v>207</v>
      </c>
      <c r="I22" s="116"/>
      <c r="J22" s="116" t="s">
        <v>207</v>
      </c>
      <c r="K22" s="117">
        <v>0</v>
      </c>
      <c r="L22" s="103"/>
      <c r="M22" s="117"/>
      <c r="N22" s="117"/>
      <c r="O22" s="88"/>
    </row>
    <row r="23" spans="1:15" ht="30.75" customHeight="1" x14ac:dyDescent="0.25">
      <c r="A23" s="179" t="s">
        <v>423</v>
      </c>
      <c r="B23" s="79"/>
      <c r="C23" s="79"/>
      <c r="D23" s="79">
        <v>1240</v>
      </c>
      <c r="E23" s="79">
        <v>3</v>
      </c>
      <c r="F23" s="82">
        <f t="shared" si="1"/>
        <v>8443600</v>
      </c>
      <c r="G23" s="82">
        <v>8443600</v>
      </c>
      <c r="H23" s="79" t="s">
        <v>207</v>
      </c>
      <c r="I23" s="92"/>
      <c r="J23" s="79" t="s">
        <v>207</v>
      </c>
      <c r="K23" s="82">
        <v>0</v>
      </c>
      <c r="L23" s="81">
        <v>0</v>
      </c>
      <c r="M23" s="82"/>
      <c r="N23" s="82"/>
      <c r="O23" s="88"/>
    </row>
    <row r="24" spans="1:15" s="29" customFormat="1" ht="60" x14ac:dyDescent="0.2">
      <c r="A24" s="85" t="s">
        <v>208</v>
      </c>
      <c r="B24" s="81">
        <v>130</v>
      </c>
      <c r="C24" s="81"/>
      <c r="D24" s="81"/>
      <c r="E24" s="81"/>
      <c r="F24" s="80">
        <f>F25+F26+F27</f>
        <v>4109900</v>
      </c>
      <c r="G24" s="80">
        <f>G25+G26+G27</f>
        <v>0</v>
      </c>
      <c r="H24" s="81"/>
      <c r="I24" s="81"/>
      <c r="J24" s="81"/>
      <c r="K24" s="80">
        <f>K25+K26+K27</f>
        <v>4109900</v>
      </c>
      <c r="L24" s="80">
        <f>L25+L26+L27</f>
        <v>4109900</v>
      </c>
      <c r="M24" s="80"/>
      <c r="N24" s="80"/>
      <c r="O24" s="89"/>
    </row>
    <row r="25" spans="1:15" ht="72" x14ac:dyDescent="0.25">
      <c r="A25" s="86" t="s">
        <v>209</v>
      </c>
      <c r="B25" s="79"/>
      <c r="C25" s="79"/>
      <c r="D25" s="79">
        <v>5000</v>
      </c>
      <c r="E25" s="79">
        <v>5</v>
      </c>
      <c r="F25" s="82">
        <f>K25</f>
        <v>2531900</v>
      </c>
      <c r="G25" s="79"/>
      <c r="H25" s="79"/>
      <c r="I25" s="92"/>
      <c r="J25" s="79"/>
      <c r="K25" s="82">
        <f>L25</f>
        <v>2531900</v>
      </c>
      <c r="L25" s="82">
        <v>2531900</v>
      </c>
      <c r="M25" s="82"/>
      <c r="N25" s="82"/>
      <c r="O25" s="88"/>
    </row>
    <row r="26" spans="1:15" ht="144" x14ac:dyDescent="0.25">
      <c r="A26" s="86" t="s">
        <v>210</v>
      </c>
      <c r="B26" s="79"/>
      <c r="C26" s="79"/>
      <c r="D26" s="175">
        <v>5200</v>
      </c>
      <c r="E26" s="79">
        <v>5</v>
      </c>
      <c r="F26" s="82">
        <f>K26</f>
        <v>1500000</v>
      </c>
      <c r="G26" s="82"/>
      <c r="H26" s="82"/>
      <c r="I26" s="82"/>
      <c r="J26" s="82"/>
      <c r="K26" s="82">
        <f>L26</f>
        <v>1500000</v>
      </c>
      <c r="L26" s="82">
        <v>1500000</v>
      </c>
      <c r="M26" s="82"/>
      <c r="N26" s="82"/>
      <c r="O26" s="88"/>
    </row>
    <row r="27" spans="1:15" ht="54.75" customHeight="1" x14ac:dyDescent="0.25">
      <c r="A27" s="86" t="s">
        <v>211</v>
      </c>
      <c r="B27" s="79"/>
      <c r="C27" s="79"/>
      <c r="D27" s="79">
        <v>6000</v>
      </c>
      <c r="E27" s="79">
        <v>6</v>
      </c>
      <c r="F27" s="82">
        <f>K27</f>
        <v>78000</v>
      </c>
      <c r="G27" s="82"/>
      <c r="H27" s="82"/>
      <c r="I27" s="82"/>
      <c r="J27" s="82"/>
      <c r="K27" s="82">
        <f>L27+N27</f>
        <v>78000</v>
      </c>
      <c r="L27" s="82">
        <v>78000</v>
      </c>
      <c r="M27" s="82"/>
      <c r="N27" s="82"/>
      <c r="O27" s="88"/>
    </row>
    <row r="28" spans="1:15" s="29" customFormat="1" ht="24" x14ac:dyDescent="0.2">
      <c r="A28" s="85" t="s">
        <v>212</v>
      </c>
      <c r="B28" s="81"/>
      <c r="C28" s="81"/>
      <c r="D28" s="81"/>
      <c r="E28" s="81"/>
      <c r="F28" s="80">
        <f t="shared" ref="F28:F33" si="2">H28</f>
        <v>51500</v>
      </c>
      <c r="G28" s="80">
        <v>0</v>
      </c>
      <c r="H28" s="80">
        <f>H29</f>
        <v>51500</v>
      </c>
      <c r="I28" s="80"/>
      <c r="J28" s="80"/>
      <c r="K28" s="80"/>
      <c r="L28" s="80"/>
      <c r="M28" s="80"/>
      <c r="N28" s="80"/>
      <c r="O28" s="89"/>
    </row>
    <row r="29" spans="1:15" ht="24" x14ac:dyDescent="0.25">
      <c r="A29" s="84" t="s">
        <v>213</v>
      </c>
      <c r="B29" s="79"/>
      <c r="C29" s="79"/>
      <c r="D29" s="79"/>
      <c r="E29" s="79">
        <v>3</v>
      </c>
      <c r="F29" s="82">
        <f t="shared" si="2"/>
        <v>51500</v>
      </c>
      <c r="G29" s="82">
        <v>0</v>
      </c>
      <c r="H29" s="82">
        <f>H30+H33</f>
        <v>51500</v>
      </c>
      <c r="I29" s="82"/>
      <c r="J29" s="82"/>
      <c r="K29" s="82"/>
      <c r="L29" s="82"/>
      <c r="M29" s="82"/>
      <c r="N29" s="82"/>
      <c r="O29" s="88"/>
    </row>
    <row r="30" spans="1:15" ht="60" x14ac:dyDescent="0.25">
      <c r="A30" s="86" t="s">
        <v>214</v>
      </c>
      <c r="B30" s="79"/>
      <c r="C30" s="79"/>
      <c r="D30" s="79">
        <v>2151</v>
      </c>
      <c r="E30" s="79">
        <v>3</v>
      </c>
      <c r="F30" s="82">
        <f t="shared" si="2"/>
        <v>49100</v>
      </c>
      <c r="G30" s="82">
        <v>0</v>
      </c>
      <c r="H30" s="82">
        <f>H31</f>
        <v>49100</v>
      </c>
      <c r="I30" s="82"/>
      <c r="J30" s="82"/>
      <c r="K30" s="82"/>
      <c r="L30" s="82"/>
      <c r="M30" s="82"/>
      <c r="N30" s="82"/>
      <c r="O30" s="88"/>
    </row>
    <row r="31" spans="1:15" ht="60" x14ac:dyDescent="0.25">
      <c r="A31" s="86" t="s">
        <v>214</v>
      </c>
      <c r="B31" s="79"/>
      <c r="C31" s="79"/>
      <c r="D31" s="79">
        <v>2151</v>
      </c>
      <c r="E31" s="79">
        <v>3</v>
      </c>
      <c r="F31" s="82">
        <f t="shared" si="2"/>
        <v>49100</v>
      </c>
      <c r="G31" s="82">
        <v>0</v>
      </c>
      <c r="H31" s="82">
        <v>49100</v>
      </c>
      <c r="I31" s="82"/>
      <c r="J31" s="82"/>
      <c r="K31" s="82"/>
      <c r="L31" s="82"/>
      <c r="M31" s="82"/>
      <c r="N31" s="82"/>
      <c r="O31" s="88"/>
    </row>
    <row r="32" spans="1:15" ht="93.75" x14ac:dyDescent="0.25">
      <c r="A32" s="119" t="s">
        <v>411</v>
      </c>
      <c r="B32" s="116"/>
      <c r="C32" s="116"/>
      <c r="D32" s="116">
        <v>2947</v>
      </c>
      <c r="E32" s="116">
        <v>3</v>
      </c>
      <c r="F32" s="117">
        <f t="shared" si="2"/>
        <v>0</v>
      </c>
      <c r="G32" s="117">
        <v>0</v>
      </c>
      <c r="H32" s="117">
        <v>0</v>
      </c>
      <c r="I32" s="117"/>
      <c r="J32" s="117"/>
      <c r="K32" s="117"/>
      <c r="L32" s="117"/>
      <c r="M32" s="117"/>
      <c r="N32" s="117"/>
      <c r="O32" s="88"/>
    </row>
    <row r="33" spans="1:15" ht="45.75" x14ac:dyDescent="0.25">
      <c r="A33" s="119" t="s">
        <v>428</v>
      </c>
      <c r="B33" s="116"/>
      <c r="C33" s="116"/>
      <c r="D33" s="116">
        <v>2945</v>
      </c>
      <c r="E33" s="116">
        <v>3</v>
      </c>
      <c r="F33" s="117">
        <f t="shared" si="2"/>
        <v>2400</v>
      </c>
      <c r="G33" s="117">
        <v>0</v>
      </c>
      <c r="H33" s="117">
        <v>2400</v>
      </c>
      <c r="I33" s="117"/>
      <c r="J33" s="117"/>
      <c r="K33" s="117"/>
      <c r="L33" s="117"/>
      <c r="M33" s="117"/>
      <c r="N33" s="117"/>
      <c r="O33" s="88"/>
    </row>
    <row r="34" spans="1:15" s="29" customFormat="1" ht="48" x14ac:dyDescent="0.2">
      <c r="A34" s="102" t="s">
        <v>215</v>
      </c>
      <c r="B34" s="103"/>
      <c r="C34" s="103"/>
      <c r="D34" s="103"/>
      <c r="E34" s="103"/>
      <c r="F34" s="104">
        <f>F9+F17+F28</f>
        <v>41302600</v>
      </c>
      <c r="G34" s="104">
        <f>G9+G17+G28</f>
        <v>37141200</v>
      </c>
      <c r="H34" s="103"/>
      <c r="I34" s="103"/>
      <c r="J34" s="117"/>
      <c r="K34" s="117"/>
      <c r="L34" s="103"/>
      <c r="M34" s="117"/>
      <c r="N34" s="117"/>
      <c r="O34" s="88"/>
    </row>
    <row r="35" spans="1:15" ht="24" x14ac:dyDescent="0.25">
      <c r="A35" s="102" t="s">
        <v>216</v>
      </c>
      <c r="B35" s="103">
        <v>200</v>
      </c>
      <c r="C35" s="103"/>
      <c r="D35" s="103"/>
      <c r="E35" s="103"/>
      <c r="F35" s="104">
        <f>F37+F47+F70+F89</f>
        <v>41302600</v>
      </c>
      <c r="G35" s="104">
        <f>G37+G47+G70+G89</f>
        <v>37141200</v>
      </c>
      <c r="H35" s="103"/>
      <c r="I35" s="103"/>
      <c r="J35" s="117"/>
      <c r="K35" s="117"/>
      <c r="L35" s="103"/>
      <c r="M35" s="117"/>
      <c r="N35" s="117"/>
      <c r="O35" s="88"/>
    </row>
    <row r="36" spans="1:15" x14ac:dyDescent="0.25">
      <c r="A36" s="102" t="s">
        <v>217</v>
      </c>
      <c r="B36" s="103"/>
      <c r="C36" s="103"/>
      <c r="D36" s="103"/>
      <c r="E36" s="103"/>
      <c r="F36" s="116"/>
      <c r="G36" s="103"/>
      <c r="H36" s="103"/>
      <c r="I36" s="103"/>
      <c r="J36" s="117"/>
      <c r="K36" s="117"/>
      <c r="L36" s="103"/>
      <c r="M36" s="117"/>
      <c r="N36" s="117"/>
      <c r="O36" s="88"/>
    </row>
    <row r="37" spans="1:15" ht="60" x14ac:dyDescent="0.25">
      <c r="A37" s="119" t="s">
        <v>358</v>
      </c>
      <c r="B37" s="103"/>
      <c r="C37" s="103"/>
      <c r="D37" s="103"/>
      <c r="E37" s="103"/>
      <c r="F37" s="104">
        <f>F38+F42</f>
        <v>28697600</v>
      </c>
      <c r="G37" s="104">
        <f>G38+G42</f>
        <v>28697600</v>
      </c>
      <c r="H37" s="103"/>
      <c r="I37" s="103"/>
      <c r="J37" s="117"/>
      <c r="K37" s="117"/>
      <c r="L37" s="103"/>
      <c r="M37" s="117"/>
      <c r="N37" s="117"/>
      <c r="O37" s="88"/>
    </row>
    <row r="38" spans="1:15" ht="24" x14ac:dyDescent="0.25">
      <c r="A38" s="120" t="s">
        <v>218</v>
      </c>
      <c r="B38" s="103">
        <v>210</v>
      </c>
      <c r="C38" s="103"/>
      <c r="D38" s="103"/>
      <c r="E38" s="103"/>
      <c r="F38" s="104">
        <f>F39+F40+F41</f>
        <v>28421600</v>
      </c>
      <c r="G38" s="104">
        <f>G39+G40+G41</f>
        <v>28421600</v>
      </c>
      <c r="H38" s="103"/>
      <c r="I38" s="103"/>
      <c r="J38" s="117"/>
      <c r="K38" s="117"/>
      <c r="L38" s="103"/>
      <c r="M38" s="117"/>
      <c r="N38" s="117"/>
      <c r="O38" s="88"/>
    </row>
    <row r="39" spans="1:15" ht="24" x14ac:dyDescent="0.25">
      <c r="A39" s="119" t="s">
        <v>219</v>
      </c>
      <c r="B39" s="116"/>
      <c r="C39" s="116" t="s">
        <v>220</v>
      </c>
      <c r="D39" s="116" t="s">
        <v>453</v>
      </c>
      <c r="E39" s="116">
        <v>2</v>
      </c>
      <c r="F39" s="117">
        <f>G39</f>
        <v>21775400</v>
      </c>
      <c r="G39" s="117">
        <v>21775400</v>
      </c>
      <c r="H39" s="116"/>
      <c r="I39" s="116"/>
      <c r="J39" s="117"/>
      <c r="K39" s="117"/>
      <c r="L39" s="103"/>
      <c r="M39" s="117"/>
      <c r="N39" s="117"/>
      <c r="O39" s="88"/>
    </row>
    <row r="40" spans="1:15" ht="24" x14ac:dyDescent="0.25">
      <c r="A40" s="119" t="s">
        <v>221</v>
      </c>
      <c r="B40" s="116"/>
      <c r="C40" s="116" t="s">
        <v>222</v>
      </c>
      <c r="D40" s="116" t="s">
        <v>453</v>
      </c>
      <c r="E40" s="116">
        <v>2</v>
      </c>
      <c r="F40" s="117">
        <f>G40</f>
        <v>6576200</v>
      </c>
      <c r="G40" s="117">
        <v>6576200</v>
      </c>
      <c r="H40" s="116"/>
      <c r="I40" s="116"/>
      <c r="J40" s="117"/>
      <c r="K40" s="117"/>
      <c r="L40" s="103"/>
      <c r="M40" s="117"/>
      <c r="N40" s="117"/>
      <c r="O40" s="88"/>
    </row>
    <row r="41" spans="1:15" ht="84" x14ac:dyDescent="0.25">
      <c r="A41" s="119" t="s">
        <v>377</v>
      </c>
      <c r="B41" s="116"/>
      <c r="C41" s="116" t="s">
        <v>376</v>
      </c>
      <c r="D41" s="116" t="s">
        <v>453</v>
      </c>
      <c r="E41" s="116">
        <v>2</v>
      </c>
      <c r="F41" s="117">
        <f>G41</f>
        <v>70000</v>
      </c>
      <c r="G41" s="117">
        <v>70000</v>
      </c>
      <c r="H41" s="116"/>
      <c r="I41" s="116"/>
      <c r="J41" s="117"/>
      <c r="K41" s="117"/>
      <c r="L41" s="103"/>
      <c r="M41" s="117"/>
      <c r="N41" s="117"/>
      <c r="O41" s="88"/>
    </row>
    <row r="42" spans="1:15" s="29" customFormat="1" ht="36" x14ac:dyDescent="0.2">
      <c r="A42" s="102" t="s">
        <v>223</v>
      </c>
      <c r="B42" s="103">
        <v>260</v>
      </c>
      <c r="C42" s="103"/>
      <c r="D42" s="103"/>
      <c r="E42" s="103"/>
      <c r="F42" s="104">
        <f>F43+F44+F45+F46</f>
        <v>276000</v>
      </c>
      <c r="G42" s="104">
        <f>G43+G44+G45+G46</f>
        <v>276000</v>
      </c>
      <c r="H42" s="103"/>
      <c r="I42" s="103"/>
      <c r="J42" s="117"/>
      <c r="K42" s="117"/>
      <c r="L42" s="103"/>
      <c r="M42" s="117"/>
      <c r="N42" s="117"/>
      <c r="O42" s="88"/>
    </row>
    <row r="43" spans="1:15" ht="24" x14ac:dyDescent="0.25">
      <c r="A43" s="115" t="s">
        <v>224</v>
      </c>
      <c r="B43" s="116"/>
      <c r="C43" s="116" t="s">
        <v>225</v>
      </c>
      <c r="D43" s="116" t="s">
        <v>453</v>
      </c>
      <c r="E43" s="116">
        <v>2</v>
      </c>
      <c r="F43" s="117">
        <f>G43</f>
        <v>49000</v>
      </c>
      <c r="G43" s="117">
        <v>49000</v>
      </c>
      <c r="H43" s="116"/>
      <c r="I43" s="116"/>
      <c r="J43" s="117"/>
      <c r="K43" s="117"/>
      <c r="L43" s="103"/>
      <c r="M43" s="117"/>
      <c r="N43" s="117"/>
      <c r="O43" s="88"/>
    </row>
    <row r="44" spans="1:15" ht="48" x14ac:dyDescent="0.25">
      <c r="A44" s="119" t="s">
        <v>314</v>
      </c>
      <c r="B44" s="116"/>
      <c r="C44" s="116" t="s">
        <v>308</v>
      </c>
      <c r="D44" s="116" t="s">
        <v>453</v>
      </c>
      <c r="E44" s="116">
        <v>2</v>
      </c>
      <c r="F44" s="117">
        <f>G44</f>
        <v>227000</v>
      </c>
      <c r="G44" s="117">
        <v>227000</v>
      </c>
      <c r="H44" s="116"/>
      <c r="I44" s="116"/>
      <c r="J44" s="117"/>
      <c r="K44" s="117"/>
      <c r="L44" s="103"/>
      <c r="M44" s="117"/>
      <c r="N44" s="117"/>
      <c r="O44" s="88"/>
    </row>
    <row r="45" spans="1:15" ht="72" x14ac:dyDescent="0.25">
      <c r="A45" s="119" t="s">
        <v>315</v>
      </c>
      <c r="B45" s="116"/>
      <c r="C45" s="116" t="s">
        <v>309</v>
      </c>
      <c r="D45" s="116" t="s">
        <v>458</v>
      </c>
      <c r="E45" s="116"/>
      <c r="F45" s="117">
        <f>G45</f>
        <v>0</v>
      </c>
      <c r="G45" s="117">
        <v>0</v>
      </c>
      <c r="H45" s="116"/>
      <c r="I45" s="116"/>
      <c r="J45" s="117"/>
      <c r="K45" s="117"/>
      <c r="L45" s="103"/>
      <c r="M45" s="117"/>
      <c r="N45" s="117"/>
      <c r="O45" s="88"/>
    </row>
    <row r="46" spans="1:15" ht="36" x14ac:dyDescent="0.25">
      <c r="A46" s="119" t="s">
        <v>226</v>
      </c>
      <c r="B46" s="116"/>
      <c r="C46" s="116" t="s">
        <v>227</v>
      </c>
      <c r="D46" s="116" t="s">
        <v>458</v>
      </c>
      <c r="E46" s="116">
        <v>2</v>
      </c>
      <c r="F46" s="116"/>
      <c r="G46" s="117"/>
      <c r="H46" s="116"/>
      <c r="I46" s="116"/>
      <c r="J46" s="117"/>
      <c r="K46" s="117"/>
      <c r="L46" s="103"/>
      <c r="M46" s="117"/>
      <c r="N46" s="117"/>
      <c r="O46" s="88"/>
    </row>
    <row r="47" spans="1:15" s="29" customFormat="1" ht="24.75" customHeight="1" x14ac:dyDescent="0.2">
      <c r="A47" s="118" t="s">
        <v>228</v>
      </c>
      <c r="B47" s="103"/>
      <c r="C47" s="103"/>
      <c r="D47" s="103"/>
      <c r="E47" s="103"/>
      <c r="F47" s="104">
        <f>F48+F50+F54</f>
        <v>8443600</v>
      </c>
      <c r="G47" s="104">
        <f>G48+G50+G54</f>
        <v>8443600</v>
      </c>
      <c r="H47" s="103"/>
      <c r="I47" s="103"/>
      <c r="J47" s="117"/>
      <c r="K47" s="117"/>
      <c r="L47" s="103"/>
      <c r="M47" s="117"/>
      <c r="N47" s="117"/>
      <c r="O47" s="88"/>
    </row>
    <row r="48" spans="1:15" s="29" customFormat="1" ht="36" x14ac:dyDescent="0.2">
      <c r="A48" s="102" t="s">
        <v>229</v>
      </c>
      <c r="B48" s="103">
        <v>210</v>
      </c>
      <c r="C48" s="103"/>
      <c r="D48" s="103"/>
      <c r="E48" s="103"/>
      <c r="F48" s="104">
        <f>G48</f>
        <v>0</v>
      </c>
      <c r="G48" s="104">
        <v>0</v>
      </c>
      <c r="H48" s="103"/>
      <c r="I48" s="103"/>
      <c r="J48" s="117"/>
      <c r="K48" s="117"/>
      <c r="L48" s="103"/>
      <c r="M48" s="117"/>
      <c r="N48" s="117"/>
      <c r="O48" s="88"/>
    </row>
    <row r="49" spans="1:15" ht="60" x14ac:dyDescent="0.25">
      <c r="A49" s="119" t="s">
        <v>230</v>
      </c>
      <c r="B49" s="116"/>
      <c r="C49" s="116" t="s">
        <v>338</v>
      </c>
      <c r="D49" s="116">
        <v>1240</v>
      </c>
      <c r="E49" s="116">
        <v>3</v>
      </c>
      <c r="F49" s="117">
        <f>G49</f>
        <v>0</v>
      </c>
      <c r="G49" s="117">
        <v>0</v>
      </c>
      <c r="H49" s="116"/>
      <c r="I49" s="116"/>
      <c r="J49" s="117"/>
      <c r="K49" s="117"/>
      <c r="L49" s="103"/>
      <c r="M49" s="117"/>
      <c r="N49" s="117"/>
      <c r="O49" s="88"/>
    </row>
    <row r="50" spans="1:15" s="29" customFormat="1" ht="28.5" customHeight="1" x14ac:dyDescent="0.2">
      <c r="A50" s="102" t="s">
        <v>231</v>
      </c>
      <c r="B50" s="103">
        <v>230</v>
      </c>
      <c r="C50" s="103"/>
      <c r="D50" s="103"/>
      <c r="E50" s="103"/>
      <c r="F50" s="104">
        <f>F51+F52+F53</f>
        <v>59900</v>
      </c>
      <c r="G50" s="104">
        <f>F50</f>
        <v>59900</v>
      </c>
      <c r="H50" s="103"/>
      <c r="I50" s="103"/>
      <c r="J50" s="117"/>
      <c r="K50" s="117"/>
      <c r="L50" s="103"/>
      <c r="M50" s="117"/>
      <c r="N50" s="117"/>
      <c r="O50" s="88"/>
    </row>
    <row r="51" spans="1:15" ht="24" x14ac:dyDescent="0.25">
      <c r="A51" s="119" t="s">
        <v>232</v>
      </c>
      <c r="B51" s="116"/>
      <c r="C51" s="116" t="s">
        <v>339</v>
      </c>
      <c r="D51" s="116">
        <v>1240</v>
      </c>
      <c r="E51" s="116">
        <v>3</v>
      </c>
      <c r="F51" s="117">
        <v>0</v>
      </c>
      <c r="G51" s="117">
        <v>0</v>
      </c>
      <c r="H51" s="116"/>
      <c r="I51" s="116"/>
      <c r="J51" s="117"/>
      <c r="K51" s="117"/>
      <c r="L51" s="103"/>
      <c r="M51" s="117"/>
      <c r="N51" s="117"/>
      <c r="O51" s="88"/>
    </row>
    <row r="52" spans="1:15" ht="36" x14ac:dyDescent="0.25">
      <c r="A52" s="119" t="s">
        <v>233</v>
      </c>
      <c r="B52" s="116"/>
      <c r="C52" s="116" t="s">
        <v>340</v>
      </c>
      <c r="D52" s="116">
        <v>1240</v>
      </c>
      <c r="E52" s="116">
        <v>3</v>
      </c>
      <c r="F52" s="117">
        <f>G52</f>
        <v>59900</v>
      </c>
      <c r="G52" s="117">
        <v>59900</v>
      </c>
      <c r="H52" s="116"/>
      <c r="I52" s="116"/>
      <c r="J52" s="117"/>
      <c r="K52" s="117"/>
      <c r="L52" s="103"/>
      <c r="M52" s="117"/>
      <c r="N52" s="117"/>
      <c r="O52" s="88"/>
    </row>
    <row r="53" spans="1:15" ht="36" x14ac:dyDescent="0.25">
      <c r="A53" s="119" t="s">
        <v>234</v>
      </c>
      <c r="B53" s="116"/>
      <c r="C53" s="116" t="s">
        <v>341</v>
      </c>
      <c r="D53" s="116">
        <v>1240</v>
      </c>
      <c r="E53" s="116">
        <v>3</v>
      </c>
      <c r="F53" s="117">
        <f>G53</f>
        <v>0</v>
      </c>
      <c r="G53" s="117">
        <v>0</v>
      </c>
      <c r="H53" s="116"/>
      <c r="I53" s="116"/>
      <c r="J53" s="117"/>
      <c r="K53" s="117"/>
      <c r="L53" s="103"/>
      <c r="M53" s="117"/>
      <c r="N53" s="117"/>
      <c r="O53" s="88"/>
    </row>
    <row r="54" spans="1:15" s="29" customFormat="1" ht="36" x14ac:dyDescent="0.2">
      <c r="A54" s="118" t="s">
        <v>235</v>
      </c>
      <c r="B54" s="103">
        <v>260</v>
      </c>
      <c r="C54" s="103"/>
      <c r="D54" s="103"/>
      <c r="E54" s="103"/>
      <c r="F54" s="104">
        <f>G54</f>
        <v>8383700</v>
      </c>
      <c r="G54" s="104">
        <f>G55+G56+G57+G62+G63+G64</f>
        <v>8383700</v>
      </c>
      <c r="H54" s="103"/>
      <c r="I54" s="103"/>
      <c r="J54" s="117"/>
      <c r="K54" s="117"/>
      <c r="L54" s="103"/>
      <c r="M54" s="117"/>
      <c r="N54" s="117"/>
      <c r="O54" s="88"/>
    </row>
    <row r="55" spans="1:15" x14ac:dyDescent="0.25">
      <c r="A55" s="115" t="s">
        <v>224</v>
      </c>
      <c r="B55" s="116"/>
      <c r="C55" s="116" t="s">
        <v>236</v>
      </c>
      <c r="D55" s="116">
        <v>1240</v>
      </c>
      <c r="E55" s="116">
        <v>3</v>
      </c>
      <c r="F55" s="117">
        <f t="shared" ref="F55:F63" si="3">G55</f>
        <v>52700</v>
      </c>
      <c r="G55" s="117">
        <v>52700</v>
      </c>
      <c r="H55" s="116"/>
      <c r="I55" s="116"/>
      <c r="J55" s="117"/>
      <c r="K55" s="117"/>
      <c r="L55" s="117"/>
      <c r="M55" s="117"/>
      <c r="N55" s="117"/>
      <c r="O55" s="88"/>
    </row>
    <row r="56" spans="1:15" x14ac:dyDescent="0.25">
      <c r="A56" s="119" t="s">
        <v>305</v>
      </c>
      <c r="B56" s="116"/>
      <c r="C56" s="116" t="s">
        <v>306</v>
      </c>
      <c r="D56" s="116">
        <v>1240</v>
      </c>
      <c r="E56" s="116">
        <v>3</v>
      </c>
      <c r="F56" s="117">
        <f>G56</f>
        <v>0</v>
      </c>
      <c r="G56" s="117">
        <v>0</v>
      </c>
      <c r="H56" s="116"/>
      <c r="I56" s="116"/>
      <c r="J56" s="117"/>
      <c r="K56" s="117"/>
      <c r="L56" s="103"/>
      <c r="M56" s="117"/>
      <c r="N56" s="117"/>
      <c r="O56" s="88"/>
    </row>
    <row r="57" spans="1:15" ht="24" x14ac:dyDescent="0.25">
      <c r="A57" s="102" t="s">
        <v>237</v>
      </c>
      <c r="B57" s="103"/>
      <c r="C57" s="103"/>
      <c r="D57" s="103"/>
      <c r="E57" s="103">
        <v>3</v>
      </c>
      <c r="F57" s="104">
        <f t="shared" si="3"/>
        <v>2248000</v>
      </c>
      <c r="G57" s="104">
        <f>G58+G59+G60+G61</f>
        <v>2248000</v>
      </c>
      <c r="H57" s="116"/>
      <c r="I57" s="116"/>
      <c r="J57" s="117"/>
      <c r="K57" s="104"/>
      <c r="L57" s="104"/>
      <c r="M57" s="104"/>
      <c r="N57" s="104"/>
      <c r="O57" s="89"/>
    </row>
    <row r="58" spans="1:15" ht="30" customHeight="1" x14ac:dyDescent="0.25">
      <c r="A58" s="119" t="s">
        <v>239</v>
      </c>
      <c r="B58" s="116"/>
      <c r="C58" s="116" t="s">
        <v>462</v>
      </c>
      <c r="D58" s="116">
        <v>1240</v>
      </c>
      <c r="E58" s="116">
        <v>3</v>
      </c>
      <c r="F58" s="117">
        <f t="shared" si="3"/>
        <v>288200</v>
      </c>
      <c r="G58" s="117">
        <v>288200</v>
      </c>
      <c r="H58" s="116"/>
      <c r="I58" s="116"/>
      <c r="J58" s="117"/>
      <c r="K58" s="117"/>
      <c r="L58" s="117"/>
      <c r="M58" s="117"/>
      <c r="N58" s="117"/>
      <c r="O58" s="88"/>
    </row>
    <row r="59" spans="1:15" ht="28.5" customHeight="1" x14ac:dyDescent="0.25">
      <c r="A59" s="119" t="s">
        <v>241</v>
      </c>
      <c r="B59" s="116"/>
      <c r="C59" s="116" t="s">
        <v>396</v>
      </c>
      <c r="D59" s="116">
        <v>1240</v>
      </c>
      <c r="E59" s="116">
        <v>3</v>
      </c>
      <c r="F59" s="117">
        <f t="shared" si="3"/>
        <v>850900</v>
      </c>
      <c r="G59" s="117">
        <v>850900</v>
      </c>
      <c r="H59" s="116"/>
      <c r="I59" s="116"/>
      <c r="J59" s="117"/>
      <c r="K59" s="117"/>
      <c r="L59" s="117"/>
      <c r="M59" s="117"/>
      <c r="N59" s="117"/>
      <c r="O59" s="88"/>
    </row>
    <row r="60" spans="1:15" ht="24" x14ac:dyDescent="0.25">
      <c r="A60" s="119" t="s">
        <v>242</v>
      </c>
      <c r="B60" s="116"/>
      <c r="C60" s="116" t="s">
        <v>397</v>
      </c>
      <c r="D60" s="116">
        <v>1240</v>
      </c>
      <c r="E60" s="116">
        <v>3</v>
      </c>
      <c r="F60" s="117">
        <f t="shared" si="3"/>
        <v>906800</v>
      </c>
      <c r="G60" s="117">
        <v>906800</v>
      </c>
      <c r="H60" s="116"/>
      <c r="I60" s="116"/>
      <c r="J60" s="117"/>
      <c r="K60" s="117"/>
      <c r="L60" s="117"/>
      <c r="M60" s="117"/>
      <c r="N60" s="117"/>
      <c r="O60" s="88"/>
    </row>
    <row r="61" spans="1:15" ht="36" x14ac:dyDescent="0.25">
      <c r="A61" s="119" t="s">
        <v>364</v>
      </c>
      <c r="B61" s="116"/>
      <c r="C61" s="116" t="s">
        <v>361</v>
      </c>
      <c r="D61" s="116">
        <v>1240</v>
      </c>
      <c r="E61" s="116">
        <v>3</v>
      </c>
      <c r="F61" s="117">
        <f>G61</f>
        <v>202100</v>
      </c>
      <c r="G61" s="117">
        <v>202100</v>
      </c>
      <c r="H61" s="116"/>
      <c r="I61" s="116"/>
      <c r="J61" s="117"/>
      <c r="K61" s="117"/>
      <c r="L61" s="117"/>
      <c r="M61" s="117"/>
      <c r="N61" s="117"/>
      <c r="O61" s="88"/>
    </row>
    <row r="62" spans="1:15" s="30" customFormat="1" ht="24" x14ac:dyDescent="0.25">
      <c r="A62" s="115" t="s">
        <v>243</v>
      </c>
      <c r="B62" s="116"/>
      <c r="C62" s="116" t="s">
        <v>244</v>
      </c>
      <c r="D62" s="116">
        <v>1240</v>
      </c>
      <c r="E62" s="116">
        <v>3</v>
      </c>
      <c r="F62" s="117">
        <f t="shared" si="3"/>
        <v>530800</v>
      </c>
      <c r="G62" s="117">
        <v>530800</v>
      </c>
      <c r="H62" s="116"/>
      <c r="I62" s="116"/>
      <c r="J62" s="117"/>
      <c r="K62" s="117"/>
      <c r="L62" s="117"/>
      <c r="M62" s="117"/>
      <c r="N62" s="117"/>
      <c r="O62" s="88"/>
    </row>
    <row r="63" spans="1:15" s="30" customFormat="1" x14ac:dyDescent="0.25">
      <c r="A63" s="119" t="s">
        <v>245</v>
      </c>
      <c r="B63" s="116"/>
      <c r="C63" s="116" t="s">
        <v>246</v>
      </c>
      <c r="D63" s="116">
        <v>1240</v>
      </c>
      <c r="E63" s="116">
        <v>3</v>
      </c>
      <c r="F63" s="117">
        <f t="shared" si="3"/>
        <v>931000</v>
      </c>
      <c r="G63" s="117">
        <v>931000</v>
      </c>
      <c r="H63" s="116"/>
      <c r="I63" s="116"/>
      <c r="J63" s="117"/>
      <c r="K63" s="117"/>
      <c r="L63" s="117"/>
      <c r="M63" s="117"/>
      <c r="N63" s="117"/>
      <c r="O63" s="88"/>
    </row>
    <row r="64" spans="1:15" s="75" customFormat="1" ht="48" x14ac:dyDescent="0.25">
      <c r="A64" s="102" t="s">
        <v>247</v>
      </c>
      <c r="B64" s="103"/>
      <c r="C64" s="103" t="s">
        <v>227</v>
      </c>
      <c r="D64" s="103"/>
      <c r="E64" s="103"/>
      <c r="F64" s="104">
        <f>F65+F66+F67+F68+F69</f>
        <v>4621200</v>
      </c>
      <c r="G64" s="104">
        <f>G65+G66+G67+G68+G69</f>
        <v>4621200</v>
      </c>
      <c r="H64" s="103"/>
      <c r="I64" s="103"/>
      <c r="J64" s="104"/>
      <c r="K64" s="104"/>
      <c r="L64" s="104"/>
      <c r="M64" s="104"/>
      <c r="N64" s="104"/>
      <c r="O64" s="89"/>
    </row>
    <row r="65" spans="1:15" s="75" customFormat="1" ht="96.75" customHeight="1" x14ac:dyDescent="0.25">
      <c r="A65" s="119" t="s">
        <v>459</v>
      </c>
      <c r="B65" s="116"/>
      <c r="C65" s="116" t="s">
        <v>317</v>
      </c>
      <c r="D65" s="116">
        <v>1240</v>
      </c>
      <c r="E65" s="116">
        <v>3</v>
      </c>
      <c r="F65" s="117">
        <f>G65</f>
        <v>0</v>
      </c>
      <c r="G65" s="117">
        <v>0</v>
      </c>
      <c r="H65" s="116"/>
      <c r="I65" s="116"/>
      <c r="J65" s="117"/>
      <c r="K65" s="117"/>
      <c r="L65" s="117"/>
      <c r="M65" s="117"/>
      <c r="N65" s="117"/>
      <c r="O65" s="89"/>
    </row>
    <row r="66" spans="1:15" ht="24" x14ac:dyDescent="0.25">
      <c r="A66" s="119" t="s">
        <v>247</v>
      </c>
      <c r="B66" s="116"/>
      <c r="C66" s="116" t="s">
        <v>307</v>
      </c>
      <c r="D66" s="116">
        <v>1240</v>
      </c>
      <c r="E66" s="116">
        <v>3</v>
      </c>
      <c r="F66" s="117">
        <f>G66</f>
        <v>100000</v>
      </c>
      <c r="G66" s="117">
        <v>100000</v>
      </c>
      <c r="H66" s="116"/>
      <c r="I66" s="116"/>
      <c r="J66" s="117"/>
      <c r="K66" s="117"/>
      <c r="L66" s="117"/>
      <c r="M66" s="117"/>
      <c r="N66" s="117"/>
      <c r="O66" s="88"/>
    </row>
    <row r="67" spans="1:15" ht="24" x14ac:dyDescent="0.25">
      <c r="A67" s="119" t="s">
        <v>247</v>
      </c>
      <c r="B67" s="116"/>
      <c r="C67" s="116" t="s">
        <v>308</v>
      </c>
      <c r="D67" s="116">
        <v>1240</v>
      </c>
      <c r="E67" s="116">
        <v>3</v>
      </c>
      <c r="F67" s="117">
        <f>G67</f>
        <v>513800</v>
      </c>
      <c r="G67" s="117">
        <v>513800</v>
      </c>
      <c r="H67" s="116"/>
      <c r="I67" s="116"/>
      <c r="J67" s="117"/>
      <c r="K67" s="117"/>
      <c r="L67" s="117"/>
      <c r="M67" s="117"/>
      <c r="N67" s="117"/>
      <c r="O67" s="88"/>
    </row>
    <row r="68" spans="1:15" ht="24" x14ac:dyDescent="0.25">
      <c r="A68" s="119" t="s">
        <v>247</v>
      </c>
      <c r="B68" s="116"/>
      <c r="C68" s="116" t="s">
        <v>309</v>
      </c>
      <c r="D68" s="116">
        <v>1240</v>
      </c>
      <c r="E68" s="116">
        <v>3</v>
      </c>
      <c r="F68" s="117">
        <f>G68</f>
        <v>0</v>
      </c>
      <c r="G68" s="117">
        <v>0</v>
      </c>
      <c r="H68" s="116"/>
      <c r="I68" s="116"/>
      <c r="J68" s="117"/>
      <c r="K68" s="117"/>
      <c r="L68" s="117"/>
      <c r="M68" s="117"/>
      <c r="N68" s="117"/>
      <c r="O68" s="88"/>
    </row>
    <row r="69" spans="1:15" ht="42" customHeight="1" x14ac:dyDescent="0.25">
      <c r="A69" s="119" t="s">
        <v>248</v>
      </c>
      <c r="B69" s="116"/>
      <c r="C69" s="116" t="s">
        <v>466</v>
      </c>
      <c r="D69" s="116">
        <v>1240</v>
      </c>
      <c r="E69" s="116">
        <v>3</v>
      </c>
      <c r="F69" s="117">
        <f>G69</f>
        <v>4007400</v>
      </c>
      <c r="G69" s="117">
        <v>4007400</v>
      </c>
      <c r="H69" s="116"/>
      <c r="I69" s="116"/>
      <c r="J69" s="117"/>
      <c r="K69" s="117"/>
      <c r="L69" s="117"/>
      <c r="M69" s="117"/>
      <c r="N69" s="117"/>
      <c r="O69" s="88"/>
    </row>
    <row r="70" spans="1:15" ht="60" x14ac:dyDescent="0.25">
      <c r="A70" s="120" t="s">
        <v>208</v>
      </c>
      <c r="B70" s="116"/>
      <c r="C70" s="116"/>
      <c r="D70" s="116"/>
      <c r="E70" s="116"/>
      <c r="F70" s="104">
        <f>F71+F86</f>
        <v>4109900</v>
      </c>
      <c r="G70" s="117"/>
      <c r="H70" s="104"/>
      <c r="I70" s="104"/>
      <c r="J70" s="117"/>
      <c r="K70" s="104">
        <f>K71+K86</f>
        <v>4109900</v>
      </c>
      <c r="L70" s="104">
        <f>L71</f>
        <v>4031900</v>
      </c>
      <c r="M70" s="104">
        <f>M86</f>
        <v>78000</v>
      </c>
      <c r="N70" s="104"/>
      <c r="O70" s="89"/>
    </row>
    <row r="71" spans="1:15" s="29" customFormat="1" ht="36" x14ac:dyDescent="0.2">
      <c r="A71" s="120" t="s">
        <v>249</v>
      </c>
      <c r="B71" s="103"/>
      <c r="C71" s="103"/>
      <c r="D71" s="103"/>
      <c r="E71" s="103"/>
      <c r="F71" s="104">
        <f>K71</f>
        <v>4031900</v>
      </c>
      <c r="G71" s="104"/>
      <c r="H71" s="104"/>
      <c r="I71" s="104"/>
      <c r="J71" s="117"/>
      <c r="K71" s="104">
        <f>L71</f>
        <v>4031900</v>
      </c>
      <c r="L71" s="104">
        <f>L72+L73</f>
        <v>4031900</v>
      </c>
      <c r="M71" s="104"/>
      <c r="N71" s="104"/>
      <c r="O71" s="89"/>
    </row>
    <row r="72" spans="1:15" ht="36" x14ac:dyDescent="0.25">
      <c r="A72" s="119" t="s">
        <v>250</v>
      </c>
      <c r="B72" s="103">
        <v>260</v>
      </c>
      <c r="C72" s="116" t="s">
        <v>465</v>
      </c>
      <c r="D72" s="116">
        <v>5000</v>
      </c>
      <c r="E72" s="116">
        <v>5</v>
      </c>
      <c r="F72" s="117">
        <f>K72</f>
        <v>2531900</v>
      </c>
      <c r="G72" s="117"/>
      <c r="H72" s="117"/>
      <c r="I72" s="117"/>
      <c r="J72" s="117"/>
      <c r="K72" s="117">
        <f>L72+N72</f>
        <v>2531900</v>
      </c>
      <c r="L72" s="117">
        <v>2531900</v>
      </c>
      <c r="M72" s="117"/>
      <c r="N72" s="117"/>
      <c r="O72" s="88"/>
    </row>
    <row r="73" spans="1:15" s="29" customFormat="1" ht="63.75" customHeight="1" x14ac:dyDescent="0.2">
      <c r="A73" s="120" t="s">
        <v>251</v>
      </c>
      <c r="B73" s="103"/>
      <c r="C73" s="103"/>
      <c r="D73" s="103">
        <v>5200</v>
      </c>
      <c r="E73" s="103">
        <v>5</v>
      </c>
      <c r="F73" s="104">
        <f>F74+F77</f>
        <v>1500000</v>
      </c>
      <c r="G73" s="104"/>
      <c r="H73" s="104"/>
      <c r="I73" s="104"/>
      <c r="J73" s="117"/>
      <c r="K73" s="104">
        <f>L73+N73</f>
        <v>1500000</v>
      </c>
      <c r="L73" s="104">
        <f>L74+L77</f>
        <v>1500000</v>
      </c>
      <c r="M73" s="117"/>
      <c r="N73" s="117"/>
      <c r="O73" s="88"/>
    </row>
    <row r="74" spans="1:15" s="29" customFormat="1" ht="36" x14ac:dyDescent="0.2">
      <c r="A74" s="120" t="s">
        <v>252</v>
      </c>
      <c r="B74" s="103">
        <v>210</v>
      </c>
      <c r="C74" s="103"/>
      <c r="D74" s="103"/>
      <c r="E74" s="103"/>
      <c r="F74" s="104">
        <f>F75+F76</f>
        <v>169260</v>
      </c>
      <c r="G74" s="104"/>
      <c r="H74" s="104"/>
      <c r="I74" s="104"/>
      <c r="J74" s="117"/>
      <c r="K74" s="117">
        <v>0</v>
      </c>
      <c r="L74" s="104">
        <f>L75+L76</f>
        <v>169260</v>
      </c>
      <c r="M74" s="117"/>
      <c r="N74" s="117"/>
      <c r="O74" s="88"/>
    </row>
    <row r="75" spans="1:15" s="30" customFormat="1" ht="28.5" customHeight="1" x14ac:dyDescent="0.25">
      <c r="A75" s="115" t="s">
        <v>253</v>
      </c>
      <c r="B75" s="116"/>
      <c r="C75" s="116" t="s">
        <v>220</v>
      </c>
      <c r="D75" s="116">
        <v>5200</v>
      </c>
      <c r="E75" s="116">
        <v>5</v>
      </c>
      <c r="F75" s="117">
        <f>L75</f>
        <v>130000</v>
      </c>
      <c r="G75" s="117"/>
      <c r="H75" s="117"/>
      <c r="I75" s="117"/>
      <c r="J75" s="117"/>
      <c r="K75" s="117">
        <v>0</v>
      </c>
      <c r="L75" s="117">
        <v>130000</v>
      </c>
      <c r="M75" s="117"/>
      <c r="N75" s="117"/>
      <c r="O75" s="88"/>
    </row>
    <row r="76" spans="1:15" s="30" customFormat="1" ht="24" x14ac:dyDescent="0.25">
      <c r="A76" s="115" t="s">
        <v>254</v>
      </c>
      <c r="B76" s="116"/>
      <c r="C76" s="116" t="s">
        <v>222</v>
      </c>
      <c r="D76" s="116">
        <v>5200</v>
      </c>
      <c r="E76" s="116">
        <v>5</v>
      </c>
      <c r="F76" s="117">
        <f>L76</f>
        <v>39260</v>
      </c>
      <c r="G76" s="117"/>
      <c r="H76" s="117"/>
      <c r="I76" s="117"/>
      <c r="J76" s="117"/>
      <c r="K76" s="117">
        <v>0</v>
      </c>
      <c r="L76" s="117">
        <v>39260</v>
      </c>
      <c r="M76" s="117"/>
      <c r="N76" s="117"/>
      <c r="O76" s="88"/>
    </row>
    <row r="77" spans="1:15" s="29" customFormat="1" ht="36" x14ac:dyDescent="0.2">
      <c r="A77" s="120" t="s">
        <v>249</v>
      </c>
      <c r="B77" s="103">
        <v>260</v>
      </c>
      <c r="C77" s="103"/>
      <c r="D77" s="103"/>
      <c r="E77" s="103"/>
      <c r="F77" s="104">
        <f>F78+F79+F80+F81+F82+F83+F84+F85</f>
        <v>1330740</v>
      </c>
      <c r="G77" s="104"/>
      <c r="H77" s="104"/>
      <c r="I77" s="104"/>
      <c r="J77" s="104"/>
      <c r="K77" s="104">
        <f>K78+K79+K80+K81+K82+K83+K84+K85</f>
        <v>1330740</v>
      </c>
      <c r="L77" s="104">
        <f>L78+L79+L80+L81+L82+L83+L84+L85</f>
        <v>1330740</v>
      </c>
      <c r="M77" s="104"/>
      <c r="N77" s="104"/>
      <c r="O77" s="89"/>
    </row>
    <row r="78" spans="1:15" s="29" customFormat="1" ht="24" x14ac:dyDescent="0.2">
      <c r="A78" s="119" t="s">
        <v>243</v>
      </c>
      <c r="B78" s="103"/>
      <c r="C78" s="116" t="s">
        <v>244</v>
      </c>
      <c r="D78" s="116">
        <v>5200</v>
      </c>
      <c r="E78" s="116">
        <v>5</v>
      </c>
      <c r="F78" s="117">
        <f>K78</f>
        <v>80000</v>
      </c>
      <c r="G78" s="117"/>
      <c r="H78" s="117"/>
      <c r="I78" s="117"/>
      <c r="J78" s="117"/>
      <c r="K78" s="117">
        <f>L78</f>
        <v>80000</v>
      </c>
      <c r="L78" s="117">
        <v>80000</v>
      </c>
      <c r="M78" s="117"/>
      <c r="N78" s="117"/>
      <c r="O78" s="89"/>
    </row>
    <row r="79" spans="1:15" x14ac:dyDescent="0.25">
      <c r="A79" s="119" t="s">
        <v>245</v>
      </c>
      <c r="B79" s="116"/>
      <c r="C79" s="116" t="s">
        <v>246</v>
      </c>
      <c r="D79" s="116">
        <v>5200</v>
      </c>
      <c r="E79" s="116">
        <v>5</v>
      </c>
      <c r="F79" s="117">
        <v>920000</v>
      </c>
      <c r="G79" s="116"/>
      <c r="H79" s="116"/>
      <c r="I79" s="116"/>
      <c r="J79" s="117"/>
      <c r="K79" s="117">
        <f>L79+N79</f>
        <v>920000</v>
      </c>
      <c r="L79" s="117">
        <v>920000</v>
      </c>
      <c r="M79" s="104"/>
      <c r="N79" s="104"/>
      <c r="O79" s="89"/>
    </row>
    <row r="80" spans="1:15" ht="24" x14ac:dyDescent="0.25">
      <c r="A80" s="119" t="s">
        <v>255</v>
      </c>
      <c r="B80" s="116"/>
      <c r="C80" s="116" t="s">
        <v>256</v>
      </c>
      <c r="D80" s="116">
        <v>5200</v>
      </c>
      <c r="E80" s="116">
        <v>5</v>
      </c>
      <c r="F80" s="117">
        <v>150000</v>
      </c>
      <c r="G80" s="116"/>
      <c r="H80" s="116"/>
      <c r="I80" s="116"/>
      <c r="J80" s="117"/>
      <c r="K80" s="117">
        <f>L80+N80</f>
        <v>150000</v>
      </c>
      <c r="L80" s="117">
        <v>150000</v>
      </c>
      <c r="M80" s="104"/>
      <c r="N80" s="104"/>
      <c r="O80" s="89"/>
    </row>
    <row r="81" spans="1:17" ht="48" x14ac:dyDescent="0.25">
      <c r="A81" s="119" t="s">
        <v>365</v>
      </c>
      <c r="B81" s="116"/>
      <c r="C81" s="116" t="s">
        <v>310</v>
      </c>
      <c r="D81" s="116">
        <v>5200</v>
      </c>
      <c r="E81" s="116">
        <v>5</v>
      </c>
      <c r="F81" s="117">
        <v>25200</v>
      </c>
      <c r="G81" s="116"/>
      <c r="H81" s="116"/>
      <c r="I81" s="116"/>
      <c r="J81" s="117"/>
      <c r="K81" s="117">
        <f>L81</f>
        <v>25200</v>
      </c>
      <c r="L81" s="117">
        <v>25200</v>
      </c>
      <c r="M81" s="104"/>
      <c r="N81" s="104"/>
      <c r="O81" s="89"/>
      <c r="Q81" s="154"/>
    </row>
    <row r="82" spans="1:17" ht="96" x14ac:dyDescent="0.25">
      <c r="A82" s="119" t="s">
        <v>319</v>
      </c>
      <c r="B82" s="116"/>
      <c r="C82" s="116" t="s">
        <v>317</v>
      </c>
      <c r="D82" s="116">
        <v>5200</v>
      </c>
      <c r="E82" s="116">
        <v>5</v>
      </c>
      <c r="F82" s="117">
        <v>10000</v>
      </c>
      <c r="G82" s="116"/>
      <c r="H82" s="116"/>
      <c r="I82" s="116"/>
      <c r="J82" s="117"/>
      <c r="K82" s="117">
        <f>L82</f>
        <v>10000</v>
      </c>
      <c r="L82" s="117">
        <v>10000</v>
      </c>
      <c r="M82" s="104"/>
      <c r="N82" s="104"/>
      <c r="O82" s="89"/>
      <c r="Q82" s="154"/>
    </row>
    <row r="83" spans="1:17" ht="24" x14ac:dyDescent="0.25">
      <c r="A83" s="119" t="s">
        <v>333</v>
      </c>
      <c r="B83" s="116"/>
      <c r="C83" s="116" t="s">
        <v>307</v>
      </c>
      <c r="D83" s="116">
        <v>5200</v>
      </c>
      <c r="E83" s="116">
        <v>5</v>
      </c>
      <c r="F83" s="117">
        <v>20000</v>
      </c>
      <c r="G83" s="116"/>
      <c r="H83" s="116"/>
      <c r="I83" s="116"/>
      <c r="J83" s="116"/>
      <c r="K83" s="117">
        <f>L83</f>
        <v>20000</v>
      </c>
      <c r="L83" s="117">
        <v>20000</v>
      </c>
      <c r="M83" s="117"/>
      <c r="N83" s="117"/>
      <c r="O83" s="89"/>
    </row>
    <row r="84" spans="1:17" ht="36" x14ac:dyDescent="0.25">
      <c r="A84" s="119" t="s">
        <v>320</v>
      </c>
      <c r="B84" s="116"/>
      <c r="C84" s="116" t="s">
        <v>308</v>
      </c>
      <c r="D84" s="116">
        <v>5200</v>
      </c>
      <c r="E84" s="116">
        <v>5</v>
      </c>
      <c r="F84" s="117">
        <v>125540</v>
      </c>
      <c r="G84" s="116"/>
      <c r="H84" s="116"/>
      <c r="I84" s="116"/>
      <c r="J84" s="117"/>
      <c r="K84" s="117">
        <f>L84+N84</f>
        <v>125540</v>
      </c>
      <c r="L84" s="117">
        <v>125540</v>
      </c>
      <c r="M84" s="104"/>
      <c r="N84" s="104"/>
      <c r="O84" s="89"/>
    </row>
    <row r="85" spans="1:17" ht="48" x14ac:dyDescent="0.25">
      <c r="A85" s="119" t="s">
        <v>321</v>
      </c>
      <c r="B85" s="116"/>
      <c r="C85" s="116" t="s">
        <v>309</v>
      </c>
      <c r="D85" s="116">
        <v>5200</v>
      </c>
      <c r="E85" s="116">
        <v>5</v>
      </c>
      <c r="F85" s="117">
        <f>K85</f>
        <v>0</v>
      </c>
      <c r="G85" s="116"/>
      <c r="H85" s="116"/>
      <c r="I85" s="116"/>
      <c r="J85" s="117"/>
      <c r="K85" s="117">
        <f>L85</f>
        <v>0</v>
      </c>
      <c r="L85" s="117">
        <v>0</v>
      </c>
      <c r="M85" s="104"/>
      <c r="N85" s="104"/>
      <c r="O85" s="89"/>
    </row>
    <row r="86" spans="1:17" s="29" customFormat="1" ht="36" x14ac:dyDescent="0.2">
      <c r="A86" s="102" t="s">
        <v>258</v>
      </c>
      <c r="B86" s="103">
        <v>260</v>
      </c>
      <c r="C86" s="103"/>
      <c r="D86" s="103"/>
      <c r="E86" s="103"/>
      <c r="F86" s="104">
        <f>F87</f>
        <v>78000</v>
      </c>
      <c r="G86" s="103"/>
      <c r="H86" s="103"/>
      <c r="I86" s="103"/>
      <c r="J86" s="117"/>
      <c r="K86" s="104">
        <f>K87</f>
        <v>78000</v>
      </c>
      <c r="L86" s="104"/>
      <c r="M86" s="104">
        <f>M87</f>
        <v>78000</v>
      </c>
      <c r="N86" s="104"/>
      <c r="O86" s="89"/>
    </row>
    <row r="87" spans="1:17" s="29" customFormat="1" ht="36" x14ac:dyDescent="0.2">
      <c r="A87" s="102" t="s">
        <v>249</v>
      </c>
      <c r="B87" s="103"/>
      <c r="C87" s="103"/>
      <c r="D87" s="103"/>
      <c r="E87" s="103"/>
      <c r="F87" s="104">
        <f>K87</f>
        <v>78000</v>
      </c>
      <c r="G87" s="103"/>
      <c r="H87" s="103"/>
      <c r="I87" s="103"/>
      <c r="J87" s="117"/>
      <c r="K87" s="104">
        <f>M87</f>
        <v>78000</v>
      </c>
      <c r="L87" s="104"/>
      <c r="M87" s="104">
        <f>M88</f>
        <v>78000</v>
      </c>
      <c r="N87" s="104"/>
      <c r="O87" s="89"/>
    </row>
    <row r="88" spans="1:17" s="30" customFormat="1" ht="36" x14ac:dyDescent="0.25">
      <c r="A88" s="119" t="s">
        <v>318</v>
      </c>
      <c r="B88" s="116"/>
      <c r="C88" s="116" t="s">
        <v>310</v>
      </c>
      <c r="D88" s="116">
        <v>6000</v>
      </c>
      <c r="E88" s="116">
        <v>6</v>
      </c>
      <c r="F88" s="117">
        <f t="shared" ref="F88" si="4">K88</f>
        <v>78000</v>
      </c>
      <c r="G88" s="116"/>
      <c r="H88" s="116"/>
      <c r="I88" s="116"/>
      <c r="J88" s="117"/>
      <c r="K88" s="117">
        <f>M88</f>
        <v>78000</v>
      </c>
      <c r="L88" s="117"/>
      <c r="M88" s="117">
        <v>78000</v>
      </c>
      <c r="N88" s="117"/>
      <c r="O88" s="88"/>
    </row>
    <row r="89" spans="1:17" s="29" customFormat="1" ht="24" x14ac:dyDescent="0.2">
      <c r="A89" s="120" t="s">
        <v>212</v>
      </c>
      <c r="B89" s="103"/>
      <c r="C89" s="103" t="s">
        <v>317</v>
      </c>
      <c r="D89" s="103">
        <v>2151</v>
      </c>
      <c r="E89" s="103"/>
      <c r="F89" s="104">
        <f>H89</f>
        <v>51500</v>
      </c>
      <c r="G89" s="104">
        <f>G90+G91+G98+G99</f>
        <v>0</v>
      </c>
      <c r="H89" s="104">
        <f>H90</f>
        <v>51500</v>
      </c>
      <c r="I89" s="104"/>
      <c r="J89" s="117"/>
      <c r="K89" s="117"/>
      <c r="L89" s="103"/>
      <c r="M89" s="117"/>
      <c r="N89" s="117"/>
      <c r="O89" s="88"/>
    </row>
    <row r="90" spans="1:17" s="29" customFormat="1" ht="36" x14ac:dyDescent="0.2">
      <c r="A90" s="102" t="s">
        <v>249</v>
      </c>
      <c r="B90" s="103">
        <v>260</v>
      </c>
      <c r="C90" s="116" t="s">
        <v>316</v>
      </c>
      <c r="D90" s="116">
        <v>2151</v>
      </c>
      <c r="E90" s="116">
        <v>3</v>
      </c>
      <c r="F90" s="117">
        <f>H90</f>
        <v>51500</v>
      </c>
      <c r="G90" s="117">
        <v>0</v>
      </c>
      <c r="H90" s="117">
        <f>H91+H93</f>
        <v>51500</v>
      </c>
      <c r="I90" s="104"/>
      <c r="J90" s="117"/>
      <c r="K90" s="117"/>
      <c r="L90" s="103"/>
      <c r="M90" s="117"/>
      <c r="N90" s="117"/>
      <c r="O90" s="88"/>
    </row>
    <row r="91" spans="1:17" ht="96" x14ac:dyDescent="0.25">
      <c r="A91" s="115" t="s">
        <v>319</v>
      </c>
      <c r="B91" s="116"/>
      <c r="C91" s="116" t="s">
        <v>316</v>
      </c>
      <c r="D91" s="116">
        <v>2151</v>
      </c>
      <c r="E91" s="116">
        <v>3</v>
      </c>
      <c r="F91" s="117">
        <f>H91</f>
        <v>49100</v>
      </c>
      <c r="G91" s="117">
        <v>0</v>
      </c>
      <c r="H91" s="117">
        <v>49100</v>
      </c>
      <c r="I91" s="117"/>
      <c r="J91" s="117"/>
      <c r="K91" s="117"/>
      <c r="L91" s="103"/>
      <c r="M91" s="117"/>
      <c r="N91" s="117"/>
      <c r="O91" s="88"/>
    </row>
    <row r="92" spans="1:17" ht="72.75" customHeight="1" x14ac:dyDescent="0.25">
      <c r="A92" s="119" t="s">
        <v>411</v>
      </c>
      <c r="B92" s="116"/>
      <c r="C92" s="116"/>
      <c r="D92" s="116">
        <v>2947</v>
      </c>
      <c r="E92" s="116">
        <v>3</v>
      </c>
      <c r="F92" s="117">
        <f>H92</f>
        <v>0</v>
      </c>
      <c r="G92" s="117">
        <v>0</v>
      </c>
      <c r="H92" s="117">
        <v>0</v>
      </c>
      <c r="I92" s="117"/>
      <c r="J92" s="117"/>
      <c r="K92" s="117"/>
      <c r="L92" s="103"/>
      <c r="M92" s="117"/>
      <c r="N92" s="117"/>
      <c r="O92" s="88"/>
    </row>
    <row r="93" spans="1:17" ht="39.75" customHeight="1" x14ac:dyDescent="0.25">
      <c r="A93" s="119" t="s">
        <v>428</v>
      </c>
      <c r="B93" s="116"/>
      <c r="C93" s="116" t="s">
        <v>225</v>
      </c>
      <c r="D93" s="116">
        <v>2945</v>
      </c>
      <c r="E93" s="116">
        <v>3</v>
      </c>
      <c r="F93" s="117">
        <f>H93</f>
        <v>2400</v>
      </c>
      <c r="G93" s="117">
        <v>0</v>
      </c>
      <c r="H93" s="117">
        <v>2400</v>
      </c>
      <c r="I93" s="117"/>
      <c r="J93" s="117"/>
      <c r="K93" s="117"/>
      <c r="L93" s="103"/>
      <c r="M93" s="117"/>
      <c r="N93" s="117"/>
      <c r="O93" s="88"/>
    </row>
    <row r="94" spans="1:17" ht="24" x14ac:dyDescent="0.25">
      <c r="A94" s="102" t="s">
        <v>260</v>
      </c>
      <c r="B94" s="103" t="s">
        <v>207</v>
      </c>
      <c r="C94" s="103"/>
      <c r="D94" s="103"/>
      <c r="E94" s="103"/>
      <c r="F94" s="117">
        <v>0</v>
      </c>
      <c r="G94" s="117">
        <v>0</v>
      </c>
      <c r="H94" s="103"/>
      <c r="I94" s="103"/>
      <c r="J94" s="117"/>
      <c r="K94" s="117"/>
      <c r="L94" s="103"/>
      <c r="M94" s="117"/>
      <c r="N94" s="117"/>
      <c r="O94" s="88"/>
    </row>
    <row r="95" spans="1:17" x14ac:dyDescent="0.25">
      <c r="A95" s="119"/>
      <c r="B95" s="116"/>
      <c r="C95" s="116"/>
      <c r="D95" s="116"/>
      <c r="E95" s="116"/>
      <c r="F95" s="117"/>
      <c r="G95" s="117"/>
      <c r="H95" s="103"/>
      <c r="I95" s="103"/>
      <c r="J95" s="117"/>
      <c r="K95" s="117"/>
      <c r="L95" s="103"/>
      <c r="M95" s="117"/>
      <c r="N95" s="117"/>
      <c r="O95" s="88"/>
    </row>
    <row r="96" spans="1:17" x14ac:dyDescent="0.25">
      <c r="A96" s="102"/>
      <c r="B96" s="103"/>
      <c r="C96" s="103"/>
      <c r="D96" s="103"/>
      <c r="E96" s="103"/>
      <c r="F96" s="117"/>
      <c r="G96" s="117"/>
      <c r="H96" s="103"/>
      <c r="I96" s="103"/>
      <c r="J96" s="117"/>
      <c r="K96" s="117"/>
      <c r="L96" s="103"/>
      <c r="M96" s="117"/>
      <c r="N96" s="117"/>
      <c r="O96" s="88"/>
    </row>
    <row r="97" spans="1:15" ht="36" x14ac:dyDescent="0.25">
      <c r="A97" s="102" t="s">
        <v>261</v>
      </c>
      <c r="B97" s="103">
        <v>260</v>
      </c>
      <c r="C97" s="103"/>
      <c r="D97" s="103"/>
      <c r="E97" s="103"/>
      <c r="F97" s="104">
        <f>F42+F54+F72+F77+F86+F89</f>
        <v>12651840</v>
      </c>
      <c r="G97" s="103"/>
      <c r="H97" s="103"/>
      <c r="I97" s="103"/>
      <c r="J97" s="117"/>
      <c r="K97" s="117"/>
      <c r="L97" s="103"/>
      <c r="M97" s="117"/>
      <c r="N97" s="117"/>
      <c r="O97" s="88"/>
    </row>
  </sheetData>
  <mergeCells count="14">
    <mergeCell ref="H6:H7"/>
    <mergeCell ref="J6:J7"/>
    <mergeCell ref="K6:N6"/>
    <mergeCell ref="A2:N2"/>
    <mergeCell ref="A4:A7"/>
    <mergeCell ref="B4:B7"/>
    <mergeCell ref="D4:D7"/>
    <mergeCell ref="E4:E7"/>
    <mergeCell ref="F4:N4"/>
    <mergeCell ref="F5:F7"/>
    <mergeCell ref="G5:N5"/>
    <mergeCell ref="C6:C7"/>
    <mergeCell ref="G6:G7"/>
    <mergeCell ref="I6:I7"/>
  </mergeCells>
  <hyperlinks>
    <hyperlink ref="H6" r:id="rId1" display="consultantplus://offline/ref=F8B81645564674E2ACD679E58086B1B8AE8360F6E5FE714EB9E9544FA3B92ECC93E25061797Ab1e8F"/>
  </hyperlinks>
  <pageMargins left="0.70866141732283472" right="0.70866141732283472" top="0.19685039370078741" bottom="0.19685039370078741" header="0.31496062992125984" footer="0.31496062992125984"/>
  <pageSetup paperSize="9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opLeftCell="A56" workbookViewId="0">
      <selection activeCell="E67" sqref="E67"/>
    </sheetView>
  </sheetViews>
  <sheetFormatPr defaultRowHeight="15" x14ac:dyDescent="0.25"/>
  <cols>
    <col min="1" max="1" width="22" customWidth="1"/>
    <col min="2" max="2" width="4.85546875" customWidth="1"/>
    <col min="3" max="3" width="9.28515625" customWidth="1"/>
    <col min="4" max="4" width="7.7109375" customWidth="1"/>
    <col min="5" max="5" width="5.140625" customWidth="1"/>
    <col min="6" max="6" width="10.42578125" customWidth="1"/>
    <col min="7" max="7" width="10.28515625" customWidth="1"/>
    <col min="8" max="8" width="10.42578125" customWidth="1"/>
    <col min="9" max="9" width="8.7109375" customWidth="1"/>
    <col min="10" max="10" width="7.5703125" customWidth="1"/>
    <col min="11" max="11" width="11" customWidth="1"/>
    <col min="12" max="12" width="9.5703125" customWidth="1"/>
    <col min="13" max="13" width="7.7109375" customWidth="1"/>
    <col min="14" max="14" width="4.5703125" customWidth="1"/>
    <col min="259" max="259" width="26.140625" customWidth="1"/>
    <col min="260" max="260" width="7" customWidth="1"/>
    <col min="261" max="261" width="11" customWidth="1"/>
    <col min="262" max="262" width="8" customWidth="1"/>
    <col min="263" max="263" width="6.140625" customWidth="1"/>
    <col min="264" max="264" width="13" customWidth="1"/>
    <col min="265" max="265" width="16.140625" customWidth="1"/>
    <col min="266" max="266" width="11.85546875" customWidth="1"/>
    <col min="268" max="268" width="12.42578125" customWidth="1"/>
    <col min="269" max="269" width="12.28515625" customWidth="1"/>
    <col min="270" max="270" width="11" customWidth="1"/>
    <col min="515" max="515" width="26.140625" customWidth="1"/>
    <col min="516" max="516" width="7" customWidth="1"/>
    <col min="517" max="517" width="11" customWidth="1"/>
    <col min="518" max="518" width="8" customWidth="1"/>
    <col min="519" max="519" width="6.140625" customWidth="1"/>
    <col min="520" max="520" width="13" customWidth="1"/>
    <col min="521" max="521" width="16.140625" customWidth="1"/>
    <col min="522" max="522" width="11.85546875" customWidth="1"/>
    <col min="524" max="524" width="12.42578125" customWidth="1"/>
    <col min="525" max="525" width="12.28515625" customWidth="1"/>
    <col min="526" max="526" width="11" customWidth="1"/>
    <col min="771" max="771" width="26.140625" customWidth="1"/>
    <col min="772" max="772" width="7" customWidth="1"/>
    <col min="773" max="773" width="11" customWidth="1"/>
    <col min="774" max="774" width="8" customWidth="1"/>
    <col min="775" max="775" width="6.140625" customWidth="1"/>
    <col min="776" max="776" width="13" customWidth="1"/>
    <col min="777" max="777" width="16.140625" customWidth="1"/>
    <col min="778" max="778" width="11.85546875" customWidth="1"/>
    <col min="780" max="780" width="12.42578125" customWidth="1"/>
    <col min="781" max="781" width="12.28515625" customWidth="1"/>
    <col min="782" max="782" width="11" customWidth="1"/>
    <col min="1027" max="1027" width="26.140625" customWidth="1"/>
    <col min="1028" max="1028" width="7" customWidth="1"/>
    <col min="1029" max="1029" width="11" customWidth="1"/>
    <col min="1030" max="1030" width="8" customWidth="1"/>
    <col min="1031" max="1031" width="6.140625" customWidth="1"/>
    <col min="1032" max="1032" width="13" customWidth="1"/>
    <col min="1033" max="1033" width="16.140625" customWidth="1"/>
    <col min="1034" max="1034" width="11.85546875" customWidth="1"/>
    <col min="1036" max="1036" width="12.42578125" customWidth="1"/>
    <col min="1037" max="1037" width="12.28515625" customWidth="1"/>
    <col min="1038" max="1038" width="11" customWidth="1"/>
    <col min="1283" max="1283" width="26.140625" customWidth="1"/>
    <col min="1284" max="1284" width="7" customWidth="1"/>
    <col min="1285" max="1285" width="11" customWidth="1"/>
    <col min="1286" max="1286" width="8" customWidth="1"/>
    <col min="1287" max="1287" width="6.140625" customWidth="1"/>
    <col min="1288" max="1288" width="13" customWidth="1"/>
    <col min="1289" max="1289" width="16.140625" customWidth="1"/>
    <col min="1290" max="1290" width="11.85546875" customWidth="1"/>
    <col min="1292" max="1292" width="12.42578125" customWidth="1"/>
    <col min="1293" max="1293" width="12.28515625" customWidth="1"/>
    <col min="1294" max="1294" width="11" customWidth="1"/>
    <col min="1539" max="1539" width="26.140625" customWidth="1"/>
    <col min="1540" max="1540" width="7" customWidth="1"/>
    <col min="1541" max="1541" width="11" customWidth="1"/>
    <col min="1542" max="1542" width="8" customWidth="1"/>
    <col min="1543" max="1543" width="6.140625" customWidth="1"/>
    <col min="1544" max="1544" width="13" customWidth="1"/>
    <col min="1545" max="1545" width="16.140625" customWidth="1"/>
    <col min="1546" max="1546" width="11.85546875" customWidth="1"/>
    <col min="1548" max="1548" width="12.42578125" customWidth="1"/>
    <col min="1549" max="1549" width="12.28515625" customWidth="1"/>
    <col min="1550" max="1550" width="11" customWidth="1"/>
    <col min="1795" max="1795" width="26.140625" customWidth="1"/>
    <col min="1796" max="1796" width="7" customWidth="1"/>
    <col min="1797" max="1797" width="11" customWidth="1"/>
    <col min="1798" max="1798" width="8" customWidth="1"/>
    <col min="1799" max="1799" width="6.140625" customWidth="1"/>
    <col min="1800" max="1800" width="13" customWidth="1"/>
    <col min="1801" max="1801" width="16.140625" customWidth="1"/>
    <col min="1802" max="1802" width="11.85546875" customWidth="1"/>
    <col min="1804" max="1804" width="12.42578125" customWidth="1"/>
    <col min="1805" max="1805" width="12.28515625" customWidth="1"/>
    <col min="1806" max="1806" width="11" customWidth="1"/>
    <col min="2051" max="2051" width="26.140625" customWidth="1"/>
    <col min="2052" max="2052" width="7" customWidth="1"/>
    <col min="2053" max="2053" width="11" customWidth="1"/>
    <col min="2054" max="2054" width="8" customWidth="1"/>
    <col min="2055" max="2055" width="6.140625" customWidth="1"/>
    <col min="2056" max="2056" width="13" customWidth="1"/>
    <col min="2057" max="2057" width="16.140625" customWidth="1"/>
    <col min="2058" max="2058" width="11.85546875" customWidth="1"/>
    <col min="2060" max="2060" width="12.42578125" customWidth="1"/>
    <col min="2061" max="2061" width="12.28515625" customWidth="1"/>
    <col min="2062" max="2062" width="11" customWidth="1"/>
    <col min="2307" max="2307" width="26.140625" customWidth="1"/>
    <col min="2308" max="2308" width="7" customWidth="1"/>
    <col min="2309" max="2309" width="11" customWidth="1"/>
    <col min="2310" max="2310" width="8" customWidth="1"/>
    <col min="2311" max="2311" width="6.140625" customWidth="1"/>
    <col min="2312" max="2312" width="13" customWidth="1"/>
    <col min="2313" max="2313" width="16.140625" customWidth="1"/>
    <col min="2314" max="2314" width="11.85546875" customWidth="1"/>
    <col min="2316" max="2316" width="12.42578125" customWidth="1"/>
    <col min="2317" max="2317" width="12.28515625" customWidth="1"/>
    <col min="2318" max="2318" width="11" customWidth="1"/>
    <col min="2563" max="2563" width="26.140625" customWidth="1"/>
    <col min="2564" max="2564" width="7" customWidth="1"/>
    <col min="2565" max="2565" width="11" customWidth="1"/>
    <col min="2566" max="2566" width="8" customWidth="1"/>
    <col min="2567" max="2567" width="6.140625" customWidth="1"/>
    <col min="2568" max="2568" width="13" customWidth="1"/>
    <col min="2569" max="2569" width="16.140625" customWidth="1"/>
    <col min="2570" max="2570" width="11.85546875" customWidth="1"/>
    <col min="2572" max="2572" width="12.42578125" customWidth="1"/>
    <col min="2573" max="2573" width="12.28515625" customWidth="1"/>
    <col min="2574" max="2574" width="11" customWidth="1"/>
    <col min="2819" max="2819" width="26.140625" customWidth="1"/>
    <col min="2820" max="2820" width="7" customWidth="1"/>
    <col min="2821" max="2821" width="11" customWidth="1"/>
    <col min="2822" max="2822" width="8" customWidth="1"/>
    <col min="2823" max="2823" width="6.140625" customWidth="1"/>
    <col min="2824" max="2824" width="13" customWidth="1"/>
    <col min="2825" max="2825" width="16.140625" customWidth="1"/>
    <col min="2826" max="2826" width="11.85546875" customWidth="1"/>
    <col min="2828" max="2828" width="12.42578125" customWidth="1"/>
    <col min="2829" max="2829" width="12.28515625" customWidth="1"/>
    <col min="2830" max="2830" width="11" customWidth="1"/>
    <col min="3075" max="3075" width="26.140625" customWidth="1"/>
    <col min="3076" max="3076" width="7" customWidth="1"/>
    <col min="3077" max="3077" width="11" customWidth="1"/>
    <col min="3078" max="3078" width="8" customWidth="1"/>
    <col min="3079" max="3079" width="6.140625" customWidth="1"/>
    <col min="3080" max="3080" width="13" customWidth="1"/>
    <col min="3081" max="3081" width="16.140625" customWidth="1"/>
    <col min="3082" max="3082" width="11.85546875" customWidth="1"/>
    <col min="3084" max="3084" width="12.42578125" customWidth="1"/>
    <col min="3085" max="3085" width="12.28515625" customWidth="1"/>
    <col min="3086" max="3086" width="11" customWidth="1"/>
    <col min="3331" max="3331" width="26.140625" customWidth="1"/>
    <col min="3332" max="3332" width="7" customWidth="1"/>
    <col min="3333" max="3333" width="11" customWidth="1"/>
    <col min="3334" max="3334" width="8" customWidth="1"/>
    <col min="3335" max="3335" width="6.140625" customWidth="1"/>
    <col min="3336" max="3336" width="13" customWidth="1"/>
    <col min="3337" max="3337" width="16.140625" customWidth="1"/>
    <col min="3338" max="3338" width="11.85546875" customWidth="1"/>
    <col min="3340" max="3340" width="12.42578125" customWidth="1"/>
    <col min="3341" max="3341" width="12.28515625" customWidth="1"/>
    <col min="3342" max="3342" width="11" customWidth="1"/>
    <col min="3587" max="3587" width="26.140625" customWidth="1"/>
    <col min="3588" max="3588" width="7" customWidth="1"/>
    <col min="3589" max="3589" width="11" customWidth="1"/>
    <col min="3590" max="3590" width="8" customWidth="1"/>
    <col min="3591" max="3591" width="6.140625" customWidth="1"/>
    <col min="3592" max="3592" width="13" customWidth="1"/>
    <col min="3593" max="3593" width="16.140625" customWidth="1"/>
    <col min="3594" max="3594" width="11.85546875" customWidth="1"/>
    <col min="3596" max="3596" width="12.42578125" customWidth="1"/>
    <col min="3597" max="3597" width="12.28515625" customWidth="1"/>
    <col min="3598" max="3598" width="11" customWidth="1"/>
    <col min="3843" max="3843" width="26.140625" customWidth="1"/>
    <col min="3844" max="3844" width="7" customWidth="1"/>
    <col min="3845" max="3845" width="11" customWidth="1"/>
    <col min="3846" max="3846" width="8" customWidth="1"/>
    <col min="3847" max="3847" width="6.140625" customWidth="1"/>
    <col min="3848" max="3848" width="13" customWidth="1"/>
    <col min="3849" max="3849" width="16.140625" customWidth="1"/>
    <col min="3850" max="3850" width="11.85546875" customWidth="1"/>
    <col min="3852" max="3852" width="12.42578125" customWidth="1"/>
    <col min="3853" max="3853" width="12.28515625" customWidth="1"/>
    <col min="3854" max="3854" width="11" customWidth="1"/>
    <col min="4099" max="4099" width="26.140625" customWidth="1"/>
    <col min="4100" max="4100" width="7" customWidth="1"/>
    <col min="4101" max="4101" width="11" customWidth="1"/>
    <col min="4102" max="4102" width="8" customWidth="1"/>
    <col min="4103" max="4103" width="6.140625" customWidth="1"/>
    <col min="4104" max="4104" width="13" customWidth="1"/>
    <col min="4105" max="4105" width="16.140625" customWidth="1"/>
    <col min="4106" max="4106" width="11.85546875" customWidth="1"/>
    <col min="4108" max="4108" width="12.42578125" customWidth="1"/>
    <col min="4109" max="4109" width="12.28515625" customWidth="1"/>
    <col min="4110" max="4110" width="11" customWidth="1"/>
    <col min="4355" max="4355" width="26.140625" customWidth="1"/>
    <col min="4356" max="4356" width="7" customWidth="1"/>
    <col min="4357" max="4357" width="11" customWidth="1"/>
    <col min="4358" max="4358" width="8" customWidth="1"/>
    <col min="4359" max="4359" width="6.140625" customWidth="1"/>
    <col min="4360" max="4360" width="13" customWidth="1"/>
    <col min="4361" max="4361" width="16.140625" customWidth="1"/>
    <col min="4362" max="4362" width="11.85546875" customWidth="1"/>
    <col min="4364" max="4364" width="12.42578125" customWidth="1"/>
    <col min="4365" max="4365" width="12.28515625" customWidth="1"/>
    <col min="4366" max="4366" width="11" customWidth="1"/>
    <col min="4611" max="4611" width="26.140625" customWidth="1"/>
    <col min="4612" max="4612" width="7" customWidth="1"/>
    <col min="4613" max="4613" width="11" customWidth="1"/>
    <col min="4614" max="4614" width="8" customWidth="1"/>
    <col min="4615" max="4615" width="6.140625" customWidth="1"/>
    <col min="4616" max="4616" width="13" customWidth="1"/>
    <col min="4617" max="4617" width="16.140625" customWidth="1"/>
    <col min="4618" max="4618" width="11.85546875" customWidth="1"/>
    <col min="4620" max="4620" width="12.42578125" customWidth="1"/>
    <col min="4621" max="4621" width="12.28515625" customWidth="1"/>
    <col min="4622" max="4622" width="11" customWidth="1"/>
    <col min="4867" max="4867" width="26.140625" customWidth="1"/>
    <col min="4868" max="4868" width="7" customWidth="1"/>
    <col min="4869" max="4869" width="11" customWidth="1"/>
    <col min="4870" max="4870" width="8" customWidth="1"/>
    <col min="4871" max="4871" width="6.140625" customWidth="1"/>
    <col min="4872" max="4872" width="13" customWidth="1"/>
    <col min="4873" max="4873" width="16.140625" customWidth="1"/>
    <col min="4874" max="4874" width="11.85546875" customWidth="1"/>
    <col min="4876" max="4876" width="12.42578125" customWidth="1"/>
    <col min="4877" max="4877" width="12.28515625" customWidth="1"/>
    <col min="4878" max="4878" width="11" customWidth="1"/>
    <col min="5123" max="5123" width="26.140625" customWidth="1"/>
    <col min="5124" max="5124" width="7" customWidth="1"/>
    <col min="5125" max="5125" width="11" customWidth="1"/>
    <col min="5126" max="5126" width="8" customWidth="1"/>
    <col min="5127" max="5127" width="6.140625" customWidth="1"/>
    <col min="5128" max="5128" width="13" customWidth="1"/>
    <col min="5129" max="5129" width="16.140625" customWidth="1"/>
    <col min="5130" max="5130" width="11.85546875" customWidth="1"/>
    <col min="5132" max="5132" width="12.42578125" customWidth="1"/>
    <col min="5133" max="5133" width="12.28515625" customWidth="1"/>
    <col min="5134" max="5134" width="11" customWidth="1"/>
    <col min="5379" max="5379" width="26.140625" customWidth="1"/>
    <col min="5380" max="5380" width="7" customWidth="1"/>
    <col min="5381" max="5381" width="11" customWidth="1"/>
    <col min="5382" max="5382" width="8" customWidth="1"/>
    <col min="5383" max="5383" width="6.140625" customWidth="1"/>
    <col min="5384" max="5384" width="13" customWidth="1"/>
    <col min="5385" max="5385" width="16.140625" customWidth="1"/>
    <col min="5386" max="5386" width="11.85546875" customWidth="1"/>
    <col min="5388" max="5388" width="12.42578125" customWidth="1"/>
    <col min="5389" max="5389" width="12.28515625" customWidth="1"/>
    <col min="5390" max="5390" width="11" customWidth="1"/>
    <col min="5635" max="5635" width="26.140625" customWidth="1"/>
    <col min="5636" max="5636" width="7" customWidth="1"/>
    <col min="5637" max="5637" width="11" customWidth="1"/>
    <col min="5638" max="5638" width="8" customWidth="1"/>
    <col min="5639" max="5639" width="6.140625" customWidth="1"/>
    <col min="5640" max="5640" width="13" customWidth="1"/>
    <col min="5641" max="5641" width="16.140625" customWidth="1"/>
    <col min="5642" max="5642" width="11.85546875" customWidth="1"/>
    <col min="5644" max="5644" width="12.42578125" customWidth="1"/>
    <col min="5645" max="5645" width="12.28515625" customWidth="1"/>
    <col min="5646" max="5646" width="11" customWidth="1"/>
    <col min="5891" max="5891" width="26.140625" customWidth="1"/>
    <col min="5892" max="5892" width="7" customWidth="1"/>
    <col min="5893" max="5893" width="11" customWidth="1"/>
    <col min="5894" max="5894" width="8" customWidth="1"/>
    <col min="5895" max="5895" width="6.140625" customWidth="1"/>
    <col min="5896" max="5896" width="13" customWidth="1"/>
    <col min="5897" max="5897" width="16.140625" customWidth="1"/>
    <col min="5898" max="5898" width="11.85546875" customWidth="1"/>
    <col min="5900" max="5900" width="12.42578125" customWidth="1"/>
    <col min="5901" max="5901" width="12.28515625" customWidth="1"/>
    <col min="5902" max="5902" width="11" customWidth="1"/>
    <col min="6147" max="6147" width="26.140625" customWidth="1"/>
    <col min="6148" max="6148" width="7" customWidth="1"/>
    <col min="6149" max="6149" width="11" customWidth="1"/>
    <col min="6150" max="6150" width="8" customWidth="1"/>
    <col min="6151" max="6151" width="6.140625" customWidth="1"/>
    <col min="6152" max="6152" width="13" customWidth="1"/>
    <col min="6153" max="6153" width="16.140625" customWidth="1"/>
    <col min="6154" max="6154" width="11.85546875" customWidth="1"/>
    <col min="6156" max="6156" width="12.42578125" customWidth="1"/>
    <col min="6157" max="6157" width="12.28515625" customWidth="1"/>
    <col min="6158" max="6158" width="11" customWidth="1"/>
    <col min="6403" max="6403" width="26.140625" customWidth="1"/>
    <col min="6404" max="6404" width="7" customWidth="1"/>
    <col min="6405" max="6405" width="11" customWidth="1"/>
    <col min="6406" max="6406" width="8" customWidth="1"/>
    <col min="6407" max="6407" width="6.140625" customWidth="1"/>
    <col min="6408" max="6408" width="13" customWidth="1"/>
    <col min="6409" max="6409" width="16.140625" customWidth="1"/>
    <col min="6410" max="6410" width="11.85546875" customWidth="1"/>
    <col min="6412" max="6412" width="12.42578125" customWidth="1"/>
    <col min="6413" max="6413" width="12.28515625" customWidth="1"/>
    <col min="6414" max="6414" width="11" customWidth="1"/>
    <col min="6659" max="6659" width="26.140625" customWidth="1"/>
    <col min="6660" max="6660" width="7" customWidth="1"/>
    <col min="6661" max="6661" width="11" customWidth="1"/>
    <col min="6662" max="6662" width="8" customWidth="1"/>
    <col min="6663" max="6663" width="6.140625" customWidth="1"/>
    <col min="6664" max="6664" width="13" customWidth="1"/>
    <col min="6665" max="6665" width="16.140625" customWidth="1"/>
    <col min="6666" max="6666" width="11.85546875" customWidth="1"/>
    <col min="6668" max="6668" width="12.42578125" customWidth="1"/>
    <col min="6669" max="6669" width="12.28515625" customWidth="1"/>
    <col min="6670" max="6670" width="11" customWidth="1"/>
    <col min="6915" max="6915" width="26.140625" customWidth="1"/>
    <col min="6916" max="6916" width="7" customWidth="1"/>
    <col min="6917" max="6917" width="11" customWidth="1"/>
    <col min="6918" max="6918" width="8" customWidth="1"/>
    <col min="6919" max="6919" width="6.140625" customWidth="1"/>
    <col min="6920" max="6920" width="13" customWidth="1"/>
    <col min="6921" max="6921" width="16.140625" customWidth="1"/>
    <col min="6922" max="6922" width="11.85546875" customWidth="1"/>
    <col min="6924" max="6924" width="12.42578125" customWidth="1"/>
    <col min="6925" max="6925" width="12.28515625" customWidth="1"/>
    <col min="6926" max="6926" width="11" customWidth="1"/>
    <col min="7171" max="7171" width="26.140625" customWidth="1"/>
    <col min="7172" max="7172" width="7" customWidth="1"/>
    <col min="7173" max="7173" width="11" customWidth="1"/>
    <col min="7174" max="7174" width="8" customWidth="1"/>
    <col min="7175" max="7175" width="6.140625" customWidth="1"/>
    <col min="7176" max="7176" width="13" customWidth="1"/>
    <col min="7177" max="7177" width="16.140625" customWidth="1"/>
    <col min="7178" max="7178" width="11.85546875" customWidth="1"/>
    <col min="7180" max="7180" width="12.42578125" customWidth="1"/>
    <col min="7181" max="7181" width="12.28515625" customWidth="1"/>
    <col min="7182" max="7182" width="11" customWidth="1"/>
    <col min="7427" max="7427" width="26.140625" customWidth="1"/>
    <col min="7428" max="7428" width="7" customWidth="1"/>
    <col min="7429" max="7429" width="11" customWidth="1"/>
    <col min="7430" max="7430" width="8" customWidth="1"/>
    <col min="7431" max="7431" width="6.140625" customWidth="1"/>
    <col min="7432" max="7432" width="13" customWidth="1"/>
    <col min="7433" max="7433" width="16.140625" customWidth="1"/>
    <col min="7434" max="7434" width="11.85546875" customWidth="1"/>
    <col min="7436" max="7436" width="12.42578125" customWidth="1"/>
    <col min="7437" max="7437" width="12.28515625" customWidth="1"/>
    <col min="7438" max="7438" width="11" customWidth="1"/>
    <col min="7683" max="7683" width="26.140625" customWidth="1"/>
    <col min="7684" max="7684" width="7" customWidth="1"/>
    <col min="7685" max="7685" width="11" customWidth="1"/>
    <col min="7686" max="7686" width="8" customWidth="1"/>
    <col min="7687" max="7687" width="6.140625" customWidth="1"/>
    <col min="7688" max="7688" width="13" customWidth="1"/>
    <col min="7689" max="7689" width="16.140625" customWidth="1"/>
    <col min="7690" max="7690" width="11.85546875" customWidth="1"/>
    <col min="7692" max="7692" width="12.42578125" customWidth="1"/>
    <col min="7693" max="7693" width="12.28515625" customWidth="1"/>
    <col min="7694" max="7694" width="11" customWidth="1"/>
    <col min="7939" max="7939" width="26.140625" customWidth="1"/>
    <col min="7940" max="7940" width="7" customWidth="1"/>
    <col min="7941" max="7941" width="11" customWidth="1"/>
    <col min="7942" max="7942" width="8" customWidth="1"/>
    <col min="7943" max="7943" width="6.140625" customWidth="1"/>
    <col min="7944" max="7944" width="13" customWidth="1"/>
    <col min="7945" max="7945" width="16.140625" customWidth="1"/>
    <col min="7946" max="7946" width="11.85546875" customWidth="1"/>
    <col min="7948" max="7948" width="12.42578125" customWidth="1"/>
    <col min="7949" max="7949" width="12.28515625" customWidth="1"/>
    <col min="7950" max="7950" width="11" customWidth="1"/>
    <col min="8195" max="8195" width="26.140625" customWidth="1"/>
    <col min="8196" max="8196" width="7" customWidth="1"/>
    <col min="8197" max="8197" width="11" customWidth="1"/>
    <col min="8198" max="8198" width="8" customWidth="1"/>
    <col min="8199" max="8199" width="6.140625" customWidth="1"/>
    <col min="8200" max="8200" width="13" customWidth="1"/>
    <col min="8201" max="8201" width="16.140625" customWidth="1"/>
    <col min="8202" max="8202" width="11.85546875" customWidth="1"/>
    <col min="8204" max="8204" width="12.42578125" customWidth="1"/>
    <col min="8205" max="8205" width="12.28515625" customWidth="1"/>
    <col min="8206" max="8206" width="11" customWidth="1"/>
    <col min="8451" max="8451" width="26.140625" customWidth="1"/>
    <col min="8452" max="8452" width="7" customWidth="1"/>
    <col min="8453" max="8453" width="11" customWidth="1"/>
    <col min="8454" max="8454" width="8" customWidth="1"/>
    <col min="8455" max="8455" width="6.140625" customWidth="1"/>
    <col min="8456" max="8456" width="13" customWidth="1"/>
    <col min="8457" max="8457" width="16.140625" customWidth="1"/>
    <col min="8458" max="8458" width="11.85546875" customWidth="1"/>
    <col min="8460" max="8460" width="12.42578125" customWidth="1"/>
    <col min="8461" max="8461" width="12.28515625" customWidth="1"/>
    <col min="8462" max="8462" width="11" customWidth="1"/>
    <col min="8707" max="8707" width="26.140625" customWidth="1"/>
    <col min="8708" max="8708" width="7" customWidth="1"/>
    <col min="8709" max="8709" width="11" customWidth="1"/>
    <col min="8710" max="8710" width="8" customWidth="1"/>
    <col min="8711" max="8711" width="6.140625" customWidth="1"/>
    <col min="8712" max="8712" width="13" customWidth="1"/>
    <col min="8713" max="8713" width="16.140625" customWidth="1"/>
    <col min="8714" max="8714" width="11.85546875" customWidth="1"/>
    <col min="8716" max="8716" width="12.42578125" customWidth="1"/>
    <col min="8717" max="8717" width="12.28515625" customWidth="1"/>
    <col min="8718" max="8718" width="11" customWidth="1"/>
    <col min="8963" max="8963" width="26.140625" customWidth="1"/>
    <col min="8964" max="8964" width="7" customWidth="1"/>
    <col min="8965" max="8965" width="11" customWidth="1"/>
    <col min="8966" max="8966" width="8" customWidth="1"/>
    <col min="8967" max="8967" width="6.140625" customWidth="1"/>
    <col min="8968" max="8968" width="13" customWidth="1"/>
    <col min="8969" max="8969" width="16.140625" customWidth="1"/>
    <col min="8970" max="8970" width="11.85546875" customWidth="1"/>
    <col min="8972" max="8972" width="12.42578125" customWidth="1"/>
    <col min="8973" max="8973" width="12.28515625" customWidth="1"/>
    <col min="8974" max="8974" width="11" customWidth="1"/>
    <col min="9219" max="9219" width="26.140625" customWidth="1"/>
    <col min="9220" max="9220" width="7" customWidth="1"/>
    <col min="9221" max="9221" width="11" customWidth="1"/>
    <col min="9222" max="9222" width="8" customWidth="1"/>
    <col min="9223" max="9223" width="6.140625" customWidth="1"/>
    <col min="9224" max="9224" width="13" customWidth="1"/>
    <col min="9225" max="9225" width="16.140625" customWidth="1"/>
    <col min="9226" max="9226" width="11.85546875" customWidth="1"/>
    <col min="9228" max="9228" width="12.42578125" customWidth="1"/>
    <col min="9229" max="9229" width="12.28515625" customWidth="1"/>
    <col min="9230" max="9230" width="11" customWidth="1"/>
    <col min="9475" max="9475" width="26.140625" customWidth="1"/>
    <col min="9476" max="9476" width="7" customWidth="1"/>
    <col min="9477" max="9477" width="11" customWidth="1"/>
    <col min="9478" max="9478" width="8" customWidth="1"/>
    <col min="9479" max="9479" width="6.140625" customWidth="1"/>
    <col min="9480" max="9480" width="13" customWidth="1"/>
    <col min="9481" max="9481" width="16.140625" customWidth="1"/>
    <col min="9482" max="9482" width="11.85546875" customWidth="1"/>
    <col min="9484" max="9484" width="12.42578125" customWidth="1"/>
    <col min="9485" max="9485" width="12.28515625" customWidth="1"/>
    <col min="9486" max="9486" width="11" customWidth="1"/>
    <col min="9731" max="9731" width="26.140625" customWidth="1"/>
    <col min="9732" max="9732" width="7" customWidth="1"/>
    <col min="9733" max="9733" width="11" customWidth="1"/>
    <col min="9734" max="9734" width="8" customWidth="1"/>
    <col min="9735" max="9735" width="6.140625" customWidth="1"/>
    <col min="9736" max="9736" width="13" customWidth="1"/>
    <col min="9737" max="9737" width="16.140625" customWidth="1"/>
    <col min="9738" max="9738" width="11.85546875" customWidth="1"/>
    <col min="9740" max="9740" width="12.42578125" customWidth="1"/>
    <col min="9741" max="9741" width="12.28515625" customWidth="1"/>
    <col min="9742" max="9742" width="11" customWidth="1"/>
    <col min="9987" max="9987" width="26.140625" customWidth="1"/>
    <col min="9988" max="9988" width="7" customWidth="1"/>
    <col min="9989" max="9989" width="11" customWidth="1"/>
    <col min="9990" max="9990" width="8" customWidth="1"/>
    <col min="9991" max="9991" width="6.140625" customWidth="1"/>
    <col min="9992" max="9992" width="13" customWidth="1"/>
    <col min="9993" max="9993" width="16.140625" customWidth="1"/>
    <col min="9994" max="9994" width="11.85546875" customWidth="1"/>
    <col min="9996" max="9996" width="12.42578125" customWidth="1"/>
    <col min="9997" max="9997" width="12.28515625" customWidth="1"/>
    <col min="9998" max="9998" width="11" customWidth="1"/>
    <col min="10243" max="10243" width="26.140625" customWidth="1"/>
    <col min="10244" max="10244" width="7" customWidth="1"/>
    <col min="10245" max="10245" width="11" customWidth="1"/>
    <col min="10246" max="10246" width="8" customWidth="1"/>
    <col min="10247" max="10247" width="6.140625" customWidth="1"/>
    <col min="10248" max="10248" width="13" customWidth="1"/>
    <col min="10249" max="10249" width="16.140625" customWidth="1"/>
    <col min="10250" max="10250" width="11.85546875" customWidth="1"/>
    <col min="10252" max="10252" width="12.42578125" customWidth="1"/>
    <col min="10253" max="10253" width="12.28515625" customWidth="1"/>
    <col min="10254" max="10254" width="11" customWidth="1"/>
    <col min="10499" max="10499" width="26.140625" customWidth="1"/>
    <col min="10500" max="10500" width="7" customWidth="1"/>
    <col min="10501" max="10501" width="11" customWidth="1"/>
    <col min="10502" max="10502" width="8" customWidth="1"/>
    <col min="10503" max="10503" width="6.140625" customWidth="1"/>
    <col min="10504" max="10504" width="13" customWidth="1"/>
    <col min="10505" max="10505" width="16.140625" customWidth="1"/>
    <col min="10506" max="10506" width="11.85546875" customWidth="1"/>
    <col min="10508" max="10508" width="12.42578125" customWidth="1"/>
    <col min="10509" max="10509" width="12.28515625" customWidth="1"/>
    <col min="10510" max="10510" width="11" customWidth="1"/>
    <col min="10755" max="10755" width="26.140625" customWidth="1"/>
    <col min="10756" max="10756" width="7" customWidth="1"/>
    <col min="10757" max="10757" width="11" customWidth="1"/>
    <col min="10758" max="10758" width="8" customWidth="1"/>
    <col min="10759" max="10759" width="6.140625" customWidth="1"/>
    <col min="10760" max="10760" width="13" customWidth="1"/>
    <col min="10761" max="10761" width="16.140625" customWidth="1"/>
    <col min="10762" max="10762" width="11.85546875" customWidth="1"/>
    <col min="10764" max="10764" width="12.42578125" customWidth="1"/>
    <col min="10765" max="10765" width="12.28515625" customWidth="1"/>
    <col min="10766" max="10766" width="11" customWidth="1"/>
    <col min="11011" max="11011" width="26.140625" customWidth="1"/>
    <col min="11012" max="11012" width="7" customWidth="1"/>
    <col min="11013" max="11013" width="11" customWidth="1"/>
    <col min="11014" max="11014" width="8" customWidth="1"/>
    <col min="11015" max="11015" width="6.140625" customWidth="1"/>
    <col min="11016" max="11016" width="13" customWidth="1"/>
    <col min="11017" max="11017" width="16.140625" customWidth="1"/>
    <col min="11018" max="11018" width="11.85546875" customWidth="1"/>
    <col min="11020" max="11020" width="12.42578125" customWidth="1"/>
    <col min="11021" max="11021" width="12.28515625" customWidth="1"/>
    <col min="11022" max="11022" width="11" customWidth="1"/>
    <col min="11267" max="11267" width="26.140625" customWidth="1"/>
    <col min="11268" max="11268" width="7" customWidth="1"/>
    <col min="11269" max="11269" width="11" customWidth="1"/>
    <col min="11270" max="11270" width="8" customWidth="1"/>
    <col min="11271" max="11271" width="6.140625" customWidth="1"/>
    <col min="11272" max="11272" width="13" customWidth="1"/>
    <col min="11273" max="11273" width="16.140625" customWidth="1"/>
    <col min="11274" max="11274" width="11.85546875" customWidth="1"/>
    <col min="11276" max="11276" width="12.42578125" customWidth="1"/>
    <col min="11277" max="11277" width="12.28515625" customWidth="1"/>
    <col min="11278" max="11278" width="11" customWidth="1"/>
    <col min="11523" max="11523" width="26.140625" customWidth="1"/>
    <col min="11524" max="11524" width="7" customWidth="1"/>
    <col min="11525" max="11525" width="11" customWidth="1"/>
    <col min="11526" max="11526" width="8" customWidth="1"/>
    <col min="11527" max="11527" width="6.140625" customWidth="1"/>
    <col min="11528" max="11528" width="13" customWidth="1"/>
    <col min="11529" max="11529" width="16.140625" customWidth="1"/>
    <col min="11530" max="11530" width="11.85546875" customWidth="1"/>
    <col min="11532" max="11532" width="12.42578125" customWidth="1"/>
    <col min="11533" max="11533" width="12.28515625" customWidth="1"/>
    <col min="11534" max="11534" width="11" customWidth="1"/>
    <col min="11779" max="11779" width="26.140625" customWidth="1"/>
    <col min="11780" max="11780" width="7" customWidth="1"/>
    <col min="11781" max="11781" width="11" customWidth="1"/>
    <col min="11782" max="11782" width="8" customWidth="1"/>
    <col min="11783" max="11783" width="6.140625" customWidth="1"/>
    <col min="11784" max="11784" width="13" customWidth="1"/>
    <col min="11785" max="11785" width="16.140625" customWidth="1"/>
    <col min="11786" max="11786" width="11.85546875" customWidth="1"/>
    <col min="11788" max="11788" width="12.42578125" customWidth="1"/>
    <col min="11789" max="11789" width="12.28515625" customWidth="1"/>
    <col min="11790" max="11790" width="11" customWidth="1"/>
    <col min="12035" max="12035" width="26.140625" customWidth="1"/>
    <col min="12036" max="12036" width="7" customWidth="1"/>
    <col min="12037" max="12037" width="11" customWidth="1"/>
    <col min="12038" max="12038" width="8" customWidth="1"/>
    <col min="12039" max="12039" width="6.140625" customWidth="1"/>
    <col min="12040" max="12040" width="13" customWidth="1"/>
    <col min="12041" max="12041" width="16.140625" customWidth="1"/>
    <col min="12042" max="12042" width="11.85546875" customWidth="1"/>
    <col min="12044" max="12044" width="12.42578125" customWidth="1"/>
    <col min="12045" max="12045" width="12.28515625" customWidth="1"/>
    <col min="12046" max="12046" width="11" customWidth="1"/>
    <col min="12291" max="12291" width="26.140625" customWidth="1"/>
    <col min="12292" max="12292" width="7" customWidth="1"/>
    <col min="12293" max="12293" width="11" customWidth="1"/>
    <col min="12294" max="12294" width="8" customWidth="1"/>
    <col min="12295" max="12295" width="6.140625" customWidth="1"/>
    <col min="12296" max="12296" width="13" customWidth="1"/>
    <col min="12297" max="12297" width="16.140625" customWidth="1"/>
    <col min="12298" max="12298" width="11.85546875" customWidth="1"/>
    <col min="12300" max="12300" width="12.42578125" customWidth="1"/>
    <col min="12301" max="12301" width="12.28515625" customWidth="1"/>
    <col min="12302" max="12302" width="11" customWidth="1"/>
    <col min="12547" max="12547" width="26.140625" customWidth="1"/>
    <col min="12548" max="12548" width="7" customWidth="1"/>
    <col min="12549" max="12549" width="11" customWidth="1"/>
    <col min="12550" max="12550" width="8" customWidth="1"/>
    <col min="12551" max="12551" width="6.140625" customWidth="1"/>
    <col min="12552" max="12552" width="13" customWidth="1"/>
    <col min="12553" max="12553" width="16.140625" customWidth="1"/>
    <col min="12554" max="12554" width="11.85546875" customWidth="1"/>
    <col min="12556" max="12556" width="12.42578125" customWidth="1"/>
    <col min="12557" max="12557" width="12.28515625" customWidth="1"/>
    <col min="12558" max="12558" width="11" customWidth="1"/>
    <col min="12803" max="12803" width="26.140625" customWidth="1"/>
    <col min="12804" max="12804" width="7" customWidth="1"/>
    <col min="12805" max="12805" width="11" customWidth="1"/>
    <col min="12806" max="12806" width="8" customWidth="1"/>
    <col min="12807" max="12807" width="6.140625" customWidth="1"/>
    <col min="12808" max="12808" width="13" customWidth="1"/>
    <col min="12809" max="12809" width="16.140625" customWidth="1"/>
    <col min="12810" max="12810" width="11.85546875" customWidth="1"/>
    <col min="12812" max="12812" width="12.42578125" customWidth="1"/>
    <col min="12813" max="12813" width="12.28515625" customWidth="1"/>
    <col min="12814" max="12814" width="11" customWidth="1"/>
    <col min="13059" max="13059" width="26.140625" customWidth="1"/>
    <col min="13060" max="13060" width="7" customWidth="1"/>
    <col min="13061" max="13061" width="11" customWidth="1"/>
    <col min="13062" max="13062" width="8" customWidth="1"/>
    <col min="13063" max="13063" width="6.140625" customWidth="1"/>
    <col min="13064" max="13064" width="13" customWidth="1"/>
    <col min="13065" max="13065" width="16.140625" customWidth="1"/>
    <col min="13066" max="13066" width="11.85546875" customWidth="1"/>
    <col min="13068" max="13068" width="12.42578125" customWidth="1"/>
    <col min="13069" max="13069" width="12.28515625" customWidth="1"/>
    <col min="13070" max="13070" width="11" customWidth="1"/>
    <col min="13315" max="13315" width="26.140625" customWidth="1"/>
    <col min="13316" max="13316" width="7" customWidth="1"/>
    <col min="13317" max="13317" width="11" customWidth="1"/>
    <col min="13318" max="13318" width="8" customWidth="1"/>
    <col min="13319" max="13319" width="6.140625" customWidth="1"/>
    <col min="13320" max="13320" width="13" customWidth="1"/>
    <col min="13321" max="13321" width="16.140625" customWidth="1"/>
    <col min="13322" max="13322" width="11.85546875" customWidth="1"/>
    <col min="13324" max="13324" width="12.42578125" customWidth="1"/>
    <col min="13325" max="13325" width="12.28515625" customWidth="1"/>
    <col min="13326" max="13326" width="11" customWidth="1"/>
    <col min="13571" max="13571" width="26.140625" customWidth="1"/>
    <col min="13572" max="13572" width="7" customWidth="1"/>
    <col min="13573" max="13573" width="11" customWidth="1"/>
    <col min="13574" max="13574" width="8" customWidth="1"/>
    <col min="13575" max="13575" width="6.140625" customWidth="1"/>
    <col min="13576" max="13576" width="13" customWidth="1"/>
    <col min="13577" max="13577" width="16.140625" customWidth="1"/>
    <col min="13578" max="13578" width="11.85546875" customWidth="1"/>
    <col min="13580" max="13580" width="12.42578125" customWidth="1"/>
    <col min="13581" max="13581" width="12.28515625" customWidth="1"/>
    <col min="13582" max="13582" width="11" customWidth="1"/>
    <col min="13827" max="13827" width="26.140625" customWidth="1"/>
    <col min="13828" max="13828" width="7" customWidth="1"/>
    <col min="13829" max="13829" width="11" customWidth="1"/>
    <col min="13830" max="13830" width="8" customWidth="1"/>
    <col min="13831" max="13831" width="6.140625" customWidth="1"/>
    <col min="13832" max="13832" width="13" customWidth="1"/>
    <col min="13833" max="13833" width="16.140625" customWidth="1"/>
    <col min="13834" max="13834" width="11.85546875" customWidth="1"/>
    <col min="13836" max="13836" width="12.42578125" customWidth="1"/>
    <col min="13837" max="13837" width="12.28515625" customWidth="1"/>
    <col min="13838" max="13838" width="11" customWidth="1"/>
    <col min="14083" max="14083" width="26.140625" customWidth="1"/>
    <col min="14084" max="14084" width="7" customWidth="1"/>
    <col min="14085" max="14085" width="11" customWidth="1"/>
    <col min="14086" max="14086" width="8" customWidth="1"/>
    <col min="14087" max="14087" width="6.140625" customWidth="1"/>
    <col min="14088" max="14088" width="13" customWidth="1"/>
    <col min="14089" max="14089" width="16.140625" customWidth="1"/>
    <col min="14090" max="14090" width="11.85546875" customWidth="1"/>
    <col min="14092" max="14092" width="12.42578125" customWidth="1"/>
    <col min="14093" max="14093" width="12.28515625" customWidth="1"/>
    <col min="14094" max="14094" width="11" customWidth="1"/>
    <col min="14339" max="14339" width="26.140625" customWidth="1"/>
    <col min="14340" max="14340" width="7" customWidth="1"/>
    <col min="14341" max="14341" width="11" customWidth="1"/>
    <col min="14342" max="14342" width="8" customWidth="1"/>
    <col min="14343" max="14343" width="6.140625" customWidth="1"/>
    <col min="14344" max="14344" width="13" customWidth="1"/>
    <col min="14345" max="14345" width="16.140625" customWidth="1"/>
    <col min="14346" max="14346" width="11.85546875" customWidth="1"/>
    <col min="14348" max="14348" width="12.42578125" customWidth="1"/>
    <col min="14349" max="14349" width="12.28515625" customWidth="1"/>
    <col min="14350" max="14350" width="11" customWidth="1"/>
    <col min="14595" max="14595" width="26.140625" customWidth="1"/>
    <col min="14596" max="14596" width="7" customWidth="1"/>
    <col min="14597" max="14597" width="11" customWidth="1"/>
    <col min="14598" max="14598" width="8" customWidth="1"/>
    <col min="14599" max="14599" width="6.140625" customWidth="1"/>
    <col min="14600" max="14600" width="13" customWidth="1"/>
    <col min="14601" max="14601" width="16.140625" customWidth="1"/>
    <col min="14602" max="14602" width="11.85546875" customWidth="1"/>
    <col min="14604" max="14604" width="12.42578125" customWidth="1"/>
    <col min="14605" max="14605" width="12.28515625" customWidth="1"/>
    <col min="14606" max="14606" width="11" customWidth="1"/>
    <col min="14851" max="14851" width="26.140625" customWidth="1"/>
    <col min="14852" max="14852" width="7" customWidth="1"/>
    <col min="14853" max="14853" width="11" customWidth="1"/>
    <col min="14854" max="14854" width="8" customWidth="1"/>
    <col min="14855" max="14855" width="6.140625" customWidth="1"/>
    <col min="14856" max="14856" width="13" customWidth="1"/>
    <col min="14857" max="14857" width="16.140625" customWidth="1"/>
    <col min="14858" max="14858" width="11.85546875" customWidth="1"/>
    <col min="14860" max="14860" width="12.42578125" customWidth="1"/>
    <col min="14861" max="14861" width="12.28515625" customWidth="1"/>
    <col min="14862" max="14862" width="11" customWidth="1"/>
    <col min="15107" max="15107" width="26.140625" customWidth="1"/>
    <col min="15108" max="15108" width="7" customWidth="1"/>
    <col min="15109" max="15109" width="11" customWidth="1"/>
    <col min="15110" max="15110" width="8" customWidth="1"/>
    <col min="15111" max="15111" width="6.140625" customWidth="1"/>
    <col min="15112" max="15112" width="13" customWidth="1"/>
    <col min="15113" max="15113" width="16.140625" customWidth="1"/>
    <col min="15114" max="15114" width="11.85546875" customWidth="1"/>
    <col min="15116" max="15116" width="12.42578125" customWidth="1"/>
    <col min="15117" max="15117" width="12.28515625" customWidth="1"/>
    <col min="15118" max="15118" width="11" customWidth="1"/>
    <col min="15363" max="15363" width="26.140625" customWidth="1"/>
    <col min="15364" max="15364" width="7" customWidth="1"/>
    <col min="15365" max="15365" width="11" customWidth="1"/>
    <col min="15366" max="15366" width="8" customWidth="1"/>
    <col min="15367" max="15367" width="6.140625" customWidth="1"/>
    <col min="15368" max="15368" width="13" customWidth="1"/>
    <col min="15369" max="15369" width="16.140625" customWidth="1"/>
    <col min="15370" max="15370" width="11.85546875" customWidth="1"/>
    <col min="15372" max="15372" width="12.42578125" customWidth="1"/>
    <col min="15373" max="15373" width="12.28515625" customWidth="1"/>
    <col min="15374" max="15374" width="11" customWidth="1"/>
    <col min="15619" max="15619" width="26.140625" customWidth="1"/>
    <col min="15620" max="15620" width="7" customWidth="1"/>
    <col min="15621" max="15621" width="11" customWidth="1"/>
    <col min="15622" max="15622" width="8" customWidth="1"/>
    <col min="15623" max="15623" width="6.140625" customWidth="1"/>
    <col min="15624" max="15624" width="13" customWidth="1"/>
    <col min="15625" max="15625" width="16.140625" customWidth="1"/>
    <col min="15626" max="15626" width="11.85546875" customWidth="1"/>
    <col min="15628" max="15628" width="12.42578125" customWidth="1"/>
    <col min="15629" max="15629" width="12.28515625" customWidth="1"/>
    <col min="15630" max="15630" width="11" customWidth="1"/>
    <col min="15875" max="15875" width="26.140625" customWidth="1"/>
    <col min="15876" max="15876" width="7" customWidth="1"/>
    <col min="15877" max="15877" width="11" customWidth="1"/>
    <col min="15878" max="15878" width="8" customWidth="1"/>
    <col min="15879" max="15879" width="6.140625" customWidth="1"/>
    <col min="15880" max="15880" width="13" customWidth="1"/>
    <col min="15881" max="15881" width="16.140625" customWidth="1"/>
    <col min="15882" max="15882" width="11.85546875" customWidth="1"/>
    <col min="15884" max="15884" width="12.42578125" customWidth="1"/>
    <col min="15885" max="15885" width="12.28515625" customWidth="1"/>
    <col min="15886" max="15886" width="11" customWidth="1"/>
    <col min="16131" max="16131" width="26.140625" customWidth="1"/>
    <col min="16132" max="16132" width="7" customWidth="1"/>
    <col min="16133" max="16133" width="11" customWidth="1"/>
    <col min="16134" max="16134" width="8" customWidth="1"/>
    <col min="16135" max="16135" width="6.140625" customWidth="1"/>
    <col min="16136" max="16136" width="13" customWidth="1"/>
    <col min="16137" max="16137" width="16.140625" customWidth="1"/>
    <col min="16138" max="16138" width="11.85546875" customWidth="1"/>
    <col min="16140" max="16140" width="12.42578125" customWidth="1"/>
    <col min="16141" max="16141" width="12.28515625" customWidth="1"/>
    <col min="16142" max="16142" width="11" customWidth="1"/>
  </cols>
  <sheetData>
    <row r="1" spans="1:14" ht="18.75" x14ac:dyDescent="0.3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362" t="s">
        <v>445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</row>
    <row r="3" spans="1:14" ht="18.75" x14ac:dyDescent="0.3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2.95" customHeight="1" x14ac:dyDescent="0.25">
      <c r="A4" s="361" t="s">
        <v>185</v>
      </c>
      <c r="B4" s="361" t="s">
        <v>186</v>
      </c>
      <c r="C4" s="90"/>
      <c r="D4" s="367" t="s">
        <v>187</v>
      </c>
      <c r="E4" s="364" t="s">
        <v>188</v>
      </c>
      <c r="F4" s="361" t="s">
        <v>189</v>
      </c>
      <c r="G4" s="361"/>
      <c r="H4" s="361"/>
      <c r="I4" s="361"/>
      <c r="J4" s="361"/>
      <c r="K4" s="361"/>
      <c r="L4" s="361"/>
      <c r="M4" s="361"/>
      <c r="N4" s="361"/>
    </row>
    <row r="5" spans="1:14" x14ac:dyDescent="0.25">
      <c r="A5" s="361"/>
      <c r="B5" s="361"/>
      <c r="C5" s="91"/>
      <c r="D5" s="368"/>
      <c r="E5" s="365"/>
      <c r="F5" s="361" t="s">
        <v>65</v>
      </c>
      <c r="G5" s="361" t="s">
        <v>66</v>
      </c>
      <c r="H5" s="361"/>
      <c r="I5" s="361"/>
      <c r="J5" s="361"/>
      <c r="K5" s="361"/>
      <c r="L5" s="361"/>
      <c r="M5" s="361"/>
      <c r="N5" s="361"/>
    </row>
    <row r="6" spans="1:14" ht="12.95" customHeight="1" x14ac:dyDescent="0.25">
      <c r="A6" s="361"/>
      <c r="B6" s="361"/>
      <c r="C6" s="365" t="s">
        <v>190</v>
      </c>
      <c r="D6" s="368"/>
      <c r="E6" s="365"/>
      <c r="F6" s="361"/>
      <c r="G6" s="361" t="s">
        <v>191</v>
      </c>
      <c r="H6" s="360" t="s">
        <v>192</v>
      </c>
      <c r="I6" s="361" t="s">
        <v>193</v>
      </c>
      <c r="J6" s="361" t="s">
        <v>373</v>
      </c>
      <c r="K6" s="361" t="s">
        <v>194</v>
      </c>
      <c r="L6" s="361"/>
      <c r="M6" s="361"/>
      <c r="N6" s="361"/>
    </row>
    <row r="7" spans="1:14" ht="149.25" customHeight="1" x14ac:dyDescent="0.25">
      <c r="A7" s="361"/>
      <c r="B7" s="361"/>
      <c r="C7" s="366"/>
      <c r="D7" s="369"/>
      <c r="E7" s="366"/>
      <c r="F7" s="361"/>
      <c r="G7" s="361"/>
      <c r="H7" s="360"/>
      <c r="I7" s="361"/>
      <c r="J7" s="361"/>
      <c r="K7" s="78" t="s">
        <v>195</v>
      </c>
      <c r="L7" s="78" t="s">
        <v>196</v>
      </c>
      <c r="M7" s="78" t="s">
        <v>197</v>
      </c>
      <c r="N7" s="78" t="s">
        <v>366</v>
      </c>
    </row>
    <row r="8" spans="1:14" x14ac:dyDescent="0.2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7">
        <v>8</v>
      </c>
      <c r="I8" s="76">
        <v>9</v>
      </c>
      <c r="J8" s="27">
        <v>10</v>
      </c>
      <c r="K8" s="27">
        <v>11</v>
      </c>
      <c r="L8" s="27">
        <v>12</v>
      </c>
      <c r="M8" s="76">
        <v>13</v>
      </c>
      <c r="N8" s="27">
        <v>14</v>
      </c>
    </row>
    <row r="9" spans="1:14" s="28" customFormat="1" ht="28.9" customHeight="1" x14ac:dyDescent="0.2">
      <c r="A9" s="83" t="s">
        <v>198</v>
      </c>
      <c r="B9" s="81">
        <v>500</v>
      </c>
      <c r="C9" s="81"/>
      <c r="D9" s="81"/>
      <c r="E9" s="81"/>
      <c r="F9" s="80">
        <f t="shared" ref="F9" si="0">G9+H9+J9+K9</f>
        <v>0</v>
      </c>
      <c r="G9" s="81">
        <f>G10+G11</f>
        <v>0</v>
      </c>
      <c r="H9" s="80">
        <f>H10+H11+H12+H13+H14+H15</f>
        <v>0</v>
      </c>
      <c r="I9" s="80"/>
      <c r="J9" s="80">
        <v>0</v>
      </c>
      <c r="K9" s="80">
        <v>0</v>
      </c>
      <c r="L9" s="80">
        <v>0</v>
      </c>
      <c r="M9" s="80"/>
      <c r="N9" s="80"/>
    </row>
    <row r="10" spans="1:14" ht="26.45" customHeight="1" x14ac:dyDescent="0.25">
      <c r="A10" s="84" t="s">
        <v>199</v>
      </c>
      <c r="B10" s="79"/>
      <c r="C10" s="79"/>
      <c r="D10" s="79" t="s">
        <v>460</v>
      </c>
      <c r="E10" s="79">
        <v>2</v>
      </c>
      <c r="F10" s="82"/>
      <c r="G10" s="79"/>
      <c r="H10" s="79"/>
      <c r="I10" s="92"/>
      <c r="J10" s="82"/>
      <c r="K10" s="82"/>
      <c r="L10" s="82"/>
      <c r="M10" s="82"/>
      <c r="N10" s="82"/>
    </row>
    <row r="11" spans="1:14" ht="27.2" customHeight="1" x14ac:dyDescent="0.25">
      <c r="A11" s="84" t="s">
        <v>200</v>
      </c>
      <c r="B11" s="79"/>
      <c r="C11" s="79"/>
      <c r="D11" s="79">
        <v>1241</v>
      </c>
      <c r="E11" s="79">
        <v>3</v>
      </c>
      <c r="F11" s="82"/>
      <c r="G11" s="82"/>
      <c r="H11" s="79"/>
      <c r="I11" s="92"/>
      <c r="J11" s="82"/>
      <c r="K11" s="82"/>
      <c r="L11" s="82"/>
      <c r="M11" s="82"/>
      <c r="N11" s="82"/>
    </row>
    <row r="12" spans="1:14" ht="27.2" customHeight="1" x14ac:dyDescent="0.25">
      <c r="A12" s="84" t="s">
        <v>201</v>
      </c>
      <c r="B12" s="79"/>
      <c r="C12" s="79"/>
      <c r="D12" s="79">
        <v>5000</v>
      </c>
      <c r="E12" s="79">
        <v>5</v>
      </c>
      <c r="F12" s="82"/>
      <c r="G12" s="79"/>
      <c r="H12" s="79"/>
      <c r="I12" s="92"/>
      <c r="J12" s="82"/>
      <c r="K12" s="82"/>
      <c r="L12" s="82"/>
      <c r="M12" s="82"/>
      <c r="N12" s="82"/>
    </row>
    <row r="13" spans="1:14" ht="17.850000000000001" customHeight="1" x14ac:dyDescent="0.25">
      <c r="A13" s="84" t="s">
        <v>202</v>
      </c>
      <c r="B13" s="79"/>
      <c r="C13" s="79"/>
      <c r="D13" s="79">
        <v>5200</v>
      </c>
      <c r="E13" s="79">
        <v>5</v>
      </c>
      <c r="F13" s="82"/>
      <c r="G13" s="79"/>
      <c r="H13" s="79"/>
      <c r="I13" s="92"/>
      <c r="J13" s="82"/>
      <c r="K13" s="82"/>
      <c r="L13" s="82"/>
      <c r="M13" s="82"/>
      <c r="N13" s="82"/>
    </row>
    <row r="14" spans="1:14" ht="41.65" customHeight="1" x14ac:dyDescent="0.25">
      <c r="A14" s="84" t="s">
        <v>203</v>
      </c>
      <c r="B14" s="79"/>
      <c r="C14" s="79"/>
      <c r="D14" s="79">
        <v>6000</v>
      </c>
      <c r="E14" s="79">
        <v>6</v>
      </c>
      <c r="F14" s="82"/>
      <c r="G14" s="79"/>
      <c r="H14" s="79"/>
      <c r="I14" s="92"/>
      <c r="J14" s="82"/>
      <c r="K14" s="82"/>
      <c r="L14" s="82"/>
      <c r="M14" s="82"/>
      <c r="N14" s="82"/>
    </row>
    <row r="15" spans="1:14" ht="20.85" customHeight="1" x14ac:dyDescent="0.25">
      <c r="A15" s="84" t="s">
        <v>204</v>
      </c>
      <c r="B15" s="79"/>
      <c r="C15" s="79"/>
      <c r="D15" s="79">
        <v>2251</v>
      </c>
      <c r="E15" s="79">
        <v>3</v>
      </c>
      <c r="F15" s="82"/>
      <c r="G15" s="79"/>
      <c r="H15" s="79"/>
      <c r="I15" s="92"/>
      <c r="J15" s="82"/>
      <c r="K15" s="82"/>
      <c r="L15" s="82"/>
      <c r="M15" s="82"/>
      <c r="N15" s="82"/>
    </row>
    <row r="16" spans="1:14" ht="26.45" customHeight="1" x14ac:dyDescent="0.25">
      <c r="A16" s="83" t="s">
        <v>205</v>
      </c>
      <c r="B16" s="81">
        <v>100</v>
      </c>
      <c r="C16" s="79"/>
      <c r="D16" s="79"/>
      <c r="E16" s="79"/>
      <c r="F16" s="80">
        <f>F20+F23</f>
        <v>41649200</v>
      </c>
      <c r="G16" s="80">
        <f>G20</f>
        <v>37437900</v>
      </c>
      <c r="H16" s="79"/>
      <c r="I16" s="92"/>
      <c r="J16" s="79"/>
      <c r="K16" s="80">
        <f>K24+K25+K26</f>
        <v>4211300</v>
      </c>
      <c r="L16" s="80">
        <f>L25</f>
        <v>1500000</v>
      </c>
      <c r="M16" s="80"/>
      <c r="N16" s="80"/>
    </row>
    <row r="17" spans="1:14" ht="17.25" customHeight="1" x14ac:dyDescent="0.25">
      <c r="A17" s="84" t="s">
        <v>66</v>
      </c>
      <c r="B17" s="79"/>
      <c r="C17" s="79"/>
      <c r="D17" s="79"/>
      <c r="E17" s="79"/>
      <c r="F17" s="79"/>
      <c r="G17" s="79"/>
      <c r="H17" s="79"/>
      <c r="I17" s="92"/>
      <c r="J17" s="79"/>
      <c r="K17" s="82"/>
      <c r="L17" s="82"/>
      <c r="M17" s="82"/>
      <c r="N17" s="82"/>
    </row>
    <row r="18" spans="1:14" ht="33.75" hidden="1" customHeight="1" x14ac:dyDescent="0.25">
      <c r="A18" s="84"/>
      <c r="B18" s="79"/>
      <c r="C18" s="79"/>
      <c r="D18" s="79"/>
      <c r="E18" s="79"/>
      <c r="F18" s="79">
        <f t="shared" ref="F18:F22" si="1">G18</f>
        <v>0</v>
      </c>
      <c r="G18" s="79"/>
      <c r="H18" s="79"/>
      <c r="I18" s="92"/>
      <c r="J18" s="79"/>
      <c r="K18" s="82"/>
      <c r="L18" s="82"/>
      <c r="M18" s="82"/>
      <c r="N18" s="82"/>
    </row>
    <row r="19" spans="1:14" ht="33.75" hidden="1" customHeight="1" x14ac:dyDescent="0.25">
      <c r="A19" s="84"/>
      <c r="B19" s="79"/>
      <c r="C19" s="79"/>
      <c r="D19" s="79"/>
      <c r="E19" s="79"/>
      <c r="F19" s="79">
        <f t="shared" si="1"/>
        <v>0</v>
      </c>
      <c r="G19" s="79"/>
      <c r="H19" s="79"/>
      <c r="I19" s="92"/>
      <c r="J19" s="79"/>
      <c r="K19" s="82"/>
      <c r="L19" s="82"/>
      <c r="M19" s="82"/>
      <c r="N19" s="82"/>
    </row>
    <row r="20" spans="1:14" s="29" customFormat="1" ht="24" x14ac:dyDescent="0.2">
      <c r="A20" s="83" t="s">
        <v>206</v>
      </c>
      <c r="B20" s="81">
        <v>120</v>
      </c>
      <c r="C20" s="81"/>
      <c r="D20" s="81"/>
      <c r="E20" s="81"/>
      <c r="F20" s="80">
        <f t="shared" si="1"/>
        <v>37437900</v>
      </c>
      <c r="G20" s="80">
        <f>G21+G22</f>
        <v>37437900</v>
      </c>
      <c r="H20" s="81" t="s">
        <v>207</v>
      </c>
      <c r="I20" s="81"/>
      <c r="J20" s="81" t="s">
        <v>207</v>
      </c>
      <c r="K20" s="80"/>
      <c r="L20" s="80"/>
      <c r="M20" s="80"/>
      <c r="N20" s="80"/>
    </row>
    <row r="21" spans="1:14" ht="60" customHeight="1" x14ac:dyDescent="0.25">
      <c r="A21" s="180" t="s">
        <v>424</v>
      </c>
      <c r="B21" s="116"/>
      <c r="C21" s="116"/>
      <c r="D21" s="116" t="s">
        <v>453</v>
      </c>
      <c r="E21" s="116">
        <v>2</v>
      </c>
      <c r="F21" s="117">
        <f t="shared" si="1"/>
        <v>28697600</v>
      </c>
      <c r="G21" s="117">
        <v>28697600</v>
      </c>
      <c r="H21" s="116" t="s">
        <v>207</v>
      </c>
      <c r="I21" s="116"/>
      <c r="J21" s="116" t="s">
        <v>207</v>
      </c>
      <c r="K21" s="117"/>
      <c r="L21" s="117"/>
      <c r="M21" s="117"/>
      <c r="N21" s="117"/>
    </row>
    <row r="22" spans="1:14" ht="30.75" customHeight="1" x14ac:dyDescent="0.25">
      <c r="A22" s="181" t="s">
        <v>425</v>
      </c>
      <c r="B22" s="116"/>
      <c r="C22" s="116"/>
      <c r="D22" s="116">
        <v>1240</v>
      </c>
      <c r="E22" s="116">
        <v>3</v>
      </c>
      <c r="F22" s="117">
        <f t="shared" si="1"/>
        <v>8740300</v>
      </c>
      <c r="G22" s="117">
        <v>8740300</v>
      </c>
      <c r="H22" s="116" t="s">
        <v>207</v>
      </c>
      <c r="I22" s="116"/>
      <c r="J22" s="116" t="s">
        <v>207</v>
      </c>
      <c r="K22" s="117"/>
      <c r="L22" s="117"/>
      <c r="M22" s="117"/>
      <c r="N22" s="117"/>
    </row>
    <row r="23" spans="1:14" s="29" customFormat="1" ht="48" x14ac:dyDescent="0.2">
      <c r="A23" s="120" t="s">
        <v>208</v>
      </c>
      <c r="B23" s="103">
        <v>130</v>
      </c>
      <c r="C23" s="103"/>
      <c r="D23" s="103"/>
      <c r="E23" s="103"/>
      <c r="F23" s="104">
        <f>F24+F25+F26</f>
        <v>4211300</v>
      </c>
      <c r="G23" s="104">
        <f>G24+G25+G26</f>
        <v>0</v>
      </c>
      <c r="H23" s="103"/>
      <c r="I23" s="103"/>
      <c r="J23" s="103"/>
      <c r="K23" s="104">
        <f>K24+K25+K26</f>
        <v>4211300</v>
      </c>
      <c r="L23" s="104">
        <f>L24+L25+L26</f>
        <v>4133300</v>
      </c>
      <c r="M23" s="104"/>
      <c r="N23" s="104"/>
    </row>
    <row r="24" spans="1:14" ht="60" x14ac:dyDescent="0.25">
      <c r="A24" s="115" t="s">
        <v>209</v>
      </c>
      <c r="B24" s="116"/>
      <c r="C24" s="116"/>
      <c r="D24" s="116">
        <v>5000</v>
      </c>
      <c r="E24" s="116">
        <v>5</v>
      </c>
      <c r="F24" s="117">
        <f>K24</f>
        <v>2633300</v>
      </c>
      <c r="G24" s="116"/>
      <c r="H24" s="116"/>
      <c r="I24" s="116"/>
      <c r="J24" s="116"/>
      <c r="K24" s="117">
        <f>L24</f>
        <v>2633300</v>
      </c>
      <c r="L24" s="117">
        <v>2633300</v>
      </c>
      <c r="M24" s="116"/>
      <c r="N24" s="117"/>
    </row>
    <row r="25" spans="1:14" ht="99.75" customHeight="1" x14ac:dyDescent="0.25">
      <c r="A25" s="115" t="s">
        <v>210</v>
      </c>
      <c r="B25" s="116"/>
      <c r="C25" s="116"/>
      <c r="D25" s="174">
        <v>5200</v>
      </c>
      <c r="E25" s="116">
        <v>5</v>
      </c>
      <c r="F25" s="117">
        <f>K25</f>
        <v>1500000</v>
      </c>
      <c r="G25" s="117"/>
      <c r="H25" s="117"/>
      <c r="I25" s="117"/>
      <c r="J25" s="117"/>
      <c r="K25" s="117">
        <f>L25</f>
        <v>1500000</v>
      </c>
      <c r="L25" s="117">
        <v>1500000</v>
      </c>
      <c r="M25" s="117"/>
      <c r="N25" s="117"/>
    </row>
    <row r="26" spans="1:14" ht="54.75" customHeight="1" x14ac:dyDescent="0.25">
      <c r="A26" s="86" t="s">
        <v>211</v>
      </c>
      <c r="B26" s="79"/>
      <c r="C26" s="79"/>
      <c r="D26" s="79">
        <v>6000</v>
      </c>
      <c r="E26" s="79">
        <v>6</v>
      </c>
      <c r="F26" s="82">
        <f>K26</f>
        <v>78000</v>
      </c>
      <c r="G26" s="82"/>
      <c r="H26" s="82"/>
      <c r="I26" s="82"/>
      <c r="J26" s="82"/>
      <c r="K26" s="82">
        <f>M26</f>
        <v>78000</v>
      </c>
      <c r="L26" s="82"/>
      <c r="M26" s="82">
        <v>78000</v>
      </c>
      <c r="N26" s="82"/>
    </row>
    <row r="27" spans="1:14" s="29" customFormat="1" ht="12.75" x14ac:dyDescent="0.2">
      <c r="A27" s="85" t="s">
        <v>212</v>
      </c>
      <c r="B27" s="81"/>
      <c r="C27" s="81"/>
      <c r="D27" s="81"/>
      <c r="E27" s="81"/>
      <c r="F27" s="80">
        <f t="shared" ref="F27:F29" si="2">H27</f>
        <v>51500</v>
      </c>
      <c r="G27" s="80">
        <v>0</v>
      </c>
      <c r="H27" s="80">
        <f>H28+H31</f>
        <v>51500</v>
      </c>
      <c r="I27" s="80"/>
      <c r="J27" s="80"/>
      <c r="K27" s="80"/>
      <c r="L27" s="80"/>
      <c r="M27" s="80"/>
      <c r="N27" s="80"/>
    </row>
    <row r="28" spans="1:14" ht="24" x14ac:dyDescent="0.25">
      <c r="A28" s="84" t="s">
        <v>213</v>
      </c>
      <c r="B28" s="79"/>
      <c r="C28" s="79"/>
      <c r="D28" s="79"/>
      <c r="E28" s="79">
        <v>3</v>
      </c>
      <c r="F28" s="82">
        <f t="shared" si="2"/>
        <v>49100</v>
      </c>
      <c r="G28" s="82">
        <v>0</v>
      </c>
      <c r="H28" s="82">
        <f>H29</f>
        <v>49100</v>
      </c>
      <c r="I28" s="82"/>
      <c r="J28" s="82"/>
      <c r="K28" s="82"/>
      <c r="L28" s="82"/>
      <c r="M28" s="82"/>
      <c r="N28" s="82"/>
    </row>
    <row r="29" spans="1:14" ht="39.75" customHeight="1" x14ac:dyDescent="0.25">
      <c r="A29" s="86" t="s">
        <v>214</v>
      </c>
      <c r="B29" s="79"/>
      <c r="C29" s="79"/>
      <c r="D29" s="79">
        <v>2151</v>
      </c>
      <c r="E29" s="79">
        <v>3</v>
      </c>
      <c r="F29" s="82">
        <f t="shared" si="2"/>
        <v>49100</v>
      </c>
      <c r="G29" s="82">
        <v>0</v>
      </c>
      <c r="H29" s="82">
        <v>49100</v>
      </c>
      <c r="I29" s="82"/>
      <c r="J29" s="82"/>
      <c r="K29" s="82"/>
      <c r="L29" s="82"/>
      <c r="M29" s="82"/>
      <c r="N29" s="82"/>
    </row>
    <row r="30" spans="1:14" ht="70.5" x14ac:dyDescent="0.25">
      <c r="A30" s="119" t="s">
        <v>411</v>
      </c>
      <c r="B30" s="116"/>
      <c r="C30" s="116"/>
      <c r="D30" s="116">
        <v>2947</v>
      </c>
      <c r="E30" s="116">
        <v>3</v>
      </c>
      <c r="F30" s="117">
        <f>H30</f>
        <v>0</v>
      </c>
      <c r="G30" s="117">
        <v>0</v>
      </c>
      <c r="H30" s="117">
        <v>0</v>
      </c>
      <c r="I30" s="117"/>
      <c r="J30" s="117"/>
      <c r="K30" s="117"/>
      <c r="L30" s="117"/>
      <c r="M30" s="117"/>
      <c r="N30" s="117"/>
    </row>
    <row r="31" spans="1:14" ht="34.5" x14ac:dyDescent="0.25">
      <c r="A31" s="119" t="s">
        <v>428</v>
      </c>
      <c r="B31" s="116"/>
      <c r="C31" s="116"/>
      <c r="D31" s="116">
        <v>2945</v>
      </c>
      <c r="E31" s="116">
        <v>3</v>
      </c>
      <c r="F31" s="117">
        <f>H31</f>
        <v>2400</v>
      </c>
      <c r="G31" s="117">
        <v>0</v>
      </c>
      <c r="H31" s="117">
        <v>2400</v>
      </c>
      <c r="I31" s="117"/>
      <c r="J31" s="117"/>
      <c r="K31" s="117"/>
      <c r="L31" s="117"/>
      <c r="M31" s="117"/>
      <c r="N31" s="117"/>
    </row>
    <row r="32" spans="1:14" s="29" customFormat="1" ht="48" x14ac:dyDescent="0.2">
      <c r="A32" s="83" t="s">
        <v>215</v>
      </c>
      <c r="B32" s="81"/>
      <c r="C32" s="81"/>
      <c r="D32" s="81"/>
      <c r="E32" s="81"/>
      <c r="F32" s="80">
        <f>F9+F16+F27</f>
        <v>41700700</v>
      </c>
      <c r="G32" s="80">
        <f>G9+G16+G27</f>
        <v>37437900</v>
      </c>
      <c r="H32" s="80">
        <f>H33</f>
        <v>44600</v>
      </c>
      <c r="I32" s="81"/>
      <c r="J32" s="82"/>
      <c r="K32" s="82"/>
      <c r="L32" s="81"/>
      <c r="M32" s="81"/>
      <c r="N32" s="82"/>
    </row>
    <row r="33" spans="1:14" ht="24" x14ac:dyDescent="0.25">
      <c r="A33" s="83" t="s">
        <v>216</v>
      </c>
      <c r="B33" s="81">
        <v>200</v>
      </c>
      <c r="C33" s="81"/>
      <c r="D33" s="81"/>
      <c r="E33" s="81"/>
      <c r="F33" s="80">
        <f>F35+F44+F66+F85</f>
        <v>41700700</v>
      </c>
      <c r="G33" s="80">
        <f>G35+G44+G66+G85</f>
        <v>37437900</v>
      </c>
      <c r="H33" s="80">
        <v>44600</v>
      </c>
      <c r="I33" s="81"/>
      <c r="J33" s="82"/>
      <c r="K33" s="82"/>
      <c r="L33" s="81"/>
      <c r="M33" s="81"/>
      <c r="N33" s="82"/>
    </row>
    <row r="34" spans="1:14" x14ac:dyDescent="0.25">
      <c r="A34" s="83" t="s">
        <v>217</v>
      </c>
      <c r="B34" s="81"/>
      <c r="C34" s="81"/>
      <c r="D34" s="81"/>
      <c r="E34" s="81"/>
      <c r="F34" s="79"/>
      <c r="G34" s="81"/>
      <c r="H34" s="81"/>
      <c r="I34" s="81"/>
      <c r="J34" s="82"/>
      <c r="K34" s="82"/>
      <c r="L34" s="81"/>
      <c r="M34" s="81"/>
      <c r="N34" s="82"/>
    </row>
    <row r="35" spans="1:14" ht="60" x14ac:dyDescent="0.25">
      <c r="A35" s="119" t="s">
        <v>358</v>
      </c>
      <c r="B35" s="103"/>
      <c r="C35" s="103"/>
      <c r="D35" s="103"/>
      <c r="E35" s="103"/>
      <c r="F35" s="104">
        <f>F36+F40</f>
        <v>28697600</v>
      </c>
      <c r="G35" s="104">
        <f>G36+G40</f>
        <v>28697600</v>
      </c>
      <c r="H35" s="103"/>
      <c r="I35" s="103"/>
      <c r="J35" s="117"/>
      <c r="K35" s="117"/>
      <c r="L35" s="103"/>
      <c r="M35" s="103"/>
      <c r="N35" s="117"/>
    </row>
    <row r="36" spans="1:14" ht="24" x14ac:dyDescent="0.25">
      <c r="A36" s="120" t="s">
        <v>218</v>
      </c>
      <c r="B36" s="103">
        <v>210</v>
      </c>
      <c r="C36" s="103"/>
      <c r="D36" s="103"/>
      <c r="E36" s="103"/>
      <c r="F36" s="104">
        <f>F37+F38+F39</f>
        <v>28421600</v>
      </c>
      <c r="G36" s="104">
        <f>G37+G38+G39</f>
        <v>28421600</v>
      </c>
      <c r="H36" s="103"/>
      <c r="I36" s="103"/>
      <c r="J36" s="117"/>
      <c r="K36" s="117"/>
      <c r="L36" s="103"/>
      <c r="M36" s="103"/>
      <c r="N36" s="117"/>
    </row>
    <row r="37" spans="1:14" ht="24" x14ac:dyDescent="0.25">
      <c r="A37" s="119" t="s">
        <v>219</v>
      </c>
      <c r="B37" s="116"/>
      <c r="C37" s="116" t="s">
        <v>220</v>
      </c>
      <c r="D37" s="116" t="s">
        <v>453</v>
      </c>
      <c r="E37" s="116">
        <v>2</v>
      </c>
      <c r="F37" s="117">
        <f>G37</f>
        <v>21775400</v>
      </c>
      <c r="G37" s="117">
        <v>21775400</v>
      </c>
      <c r="H37" s="116"/>
      <c r="I37" s="116"/>
      <c r="J37" s="117"/>
      <c r="K37" s="117"/>
      <c r="L37" s="103"/>
      <c r="M37" s="103"/>
      <c r="N37" s="117"/>
    </row>
    <row r="38" spans="1:14" ht="24" x14ac:dyDescent="0.25">
      <c r="A38" s="119" t="s">
        <v>221</v>
      </c>
      <c r="B38" s="116"/>
      <c r="C38" s="116" t="s">
        <v>222</v>
      </c>
      <c r="D38" s="116" t="s">
        <v>453</v>
      </c>
      <c r="E38" s="116">
        <v>2</v>
      </c>
      <c r="F38" s="117">
        <f>G38</f>
        <v>6576200</v>
      </c>
      <c r="G38" s="117">
        <v>6576200</v>
      </c>
      <c r="H38" s="116"/>
      <c r="I38" s="116"/>
      <c r="J38" s="117"/>
      <c r="K38" s="117"/>
      <c r="L38" s="103"/>
      <c r="M38" s="103"/>
      <c r="N38" s="117"/>
    </row>
    <row r="39" spans="1:14" ht="66.75" customHeight="1" x14ac:dyDescent="0.25">
      <c r="A39" s="119" t="s">
        <v>377</v>
      </c>
      <c r="B39" s="116"/>
      <c r="C39" s="116" t="s">
        <v>376</v>
      </c>
      <c r="D39" s="116" t="s">
        <v>453</v>
      </c>
      <c r="E39" s="116">
        <v>2</v>
      </c>
      <c r="F39" s="117">
        <f>G39</f>
        <v>70000</v>
      </c>
      <c r="G39" s="117">
        <v>70000</v>
      </c>
      <c r="H39" s="116"/>
      <c r="I39" s="116"/>
      <c r="J39" s="117"/>
      <c r="K39" s="117"/>
      <c r="L39" s="103"/>
      <c r="M39" s="103"/>
      <c r="N39" s="117"/>
    </row>
    <row r="40" spans="1:14" s="29" customFormat="1" ht="36" x14ac:dyDescent="0.2">
      <c r="A40" s="102" t="s">
        <v>223</v>
      </c>
      <c r="B40" s="103">
        <v>260</v>
      </c>
      <c r="C40" s="103"/>
      <c r="D40" s="103"/>
      <c r="E40" s="103"/>
      <c r="F40" s="104">
        <f>F41+F42+F43</f>
        <v>276000</v>
      </c>
      <c r="G40" s="104">
        <f>G41+G42+G43</f>
        <v>276000</v>
      </c>
      <c r="H40" s="103"/>
      <c r="I40" s="103"/>
      <c r="J40" s="117"/>
      <c r="K40" s="117"/>
      <c r="L40" s="103"/>
      <c r="M40" s="103"/>
      <c r="N40" s="117"/>
    </row>
    <row r="41" spans="1:14" ht="24" x14ac:dyDescent="0.25">
      <c r="A41" s="115" t="s">
        <v>224</v>
      </c>
      <c r="B41" s="116"/>
      <c r="C41" s="116" t="s">
        <v>225</v>
      </c>
      <c r="D41" s="116" t="s">
        <v>453</v>
      </c>
      <c r="E41" s="116">
        <v>2</v>
      </c>
      <c r="F41" s="117">
        <f>G41</f>
        <v>49000</v>
      </c>
      <c r="G41" s="117">
        <v>49000</v>
      </c>
      <c r="H41" s="116"/>
      <c r="I41" s="116"/>
      <c r="J41" s="117"/>
      <c r="K41" s="117"/>
      <c r="L41" s="103"/>
      <c r="M41" s="103"/>
      <c r="N41" s="117"/>
    </row>
    <row r="42" spans="1:14" ht="24" x14ac:dyDescent="0.25">
      <c r="A42" s="119" t="s">
        <v>323</v>
      </c>
      <c r="B42" s="116"/>
      <c r="C42" s="116" t="s">
        <v>308</v>
      </c>
      <c r="D42" s="116" t="s">
        <v>453</v>
      </c>
      <c r="E42" s="116">
        <v>2</v>
      </c>
      <c r="F42" s="117">
        <f>G42</f>
        <v>227000</v>
      </c>
      <c r="G42" s="117">
        <v>227000</v>
      </c>
      <c r="H42" s="116"/>
      <c r="I42" s="116"/>
      <c r="J42" s="117"/>
      <c r="K42" s="117"/>
      <c r="L42" s="103"/>
      <c r="M42" s="103"/>
      <c r="N42" s="117"/>
    </row>
    <row r="43" spans="1:14" ht="36" x14ac:dyDescent="0.25">
      <c r="A43" s="119" t="s">
        <v>324</v>
      </c>
      <c r="B43" s="116"/>
      <c r="C43" s="116" t="s">
        <v>309</v>
      </c>
      <c r="D43" s="116" t="s">
        <v>453</v>
      </c>
      <c r="E43" s="116">
        <v>2</v>
      </c>
      <c r="F43" s="117">
        <f>G43</f>
        <v>0</v>
      </c>
      <c r="G43" s="117">
        <v>0</v>
      </c>
      <c r="H43" s="116"/>
      <c r="I43" s="116"/>
      <c r="J43" s="117"/>
      <c r="K43" s="117"/>
      <c r="L43" s="103"/>
      <c r="M43" s="103"/>
      <c r="N43" s="117"/>
    </row>
    <row r="44" spans="1:14" s="29" customFormat="1" ht="24" x14ac:dyDescent="0.2">
      <c r="A44" s="118" t="s">
        <v>228</v>
      </c>
      <c r="B44" s="103"/>
      <c r="C44" s="103"/>
      <c r="D44" s="103"/>
      <c r="E44" s="103"/>
      <c r="F44" s="104">
        <f>F45+F47+F51</f>
        <v>8740300</v>
      </c>
      <c r="G44" s="104">
        <f>G45+G47+G51</f>
        <v>8740300</v>
      </c>
      <c r="H44" s="103"/>
      <c r="I44" s="103"/>
      <c r="J44" s="117"/>
      <c r="K44" s="117"/>
      <c r="L44" s="103"/>
      <c r="M44" s="103"/>
      <c r="N44" s="117"/>
    </row>
    <row r="45" spans="1:14" s="29" customFormat="1" ht="24" x14ac:dyDescent="0.2">
      <c r="A45" s="102" t="s">
        <v>229</v>
      </c>
      <c r="B45" s="103">
        <v>210</v>
      </c>
      <c r="C45" s="103"/>
      <c r="D45" s="103"/>
      <c r="E45" s="103"/>
      <c r="F45" s="104">
        <f>F46</f>
        <v>0</v>
      </c>
      <c r="G45" s="104">
        <f>G46</f>
        <v>0</v>
      </c>
      <c r="H45" s="103"/>
      <c r="I45" s="103"/>
      <c r="J45" s="117"/>
      <c r="K45" s="117"/>
      <c r="L45" s="103"/>
      <c r="M45" s="103"/>
      <c r="N45" s="117"/>
    </row>
    <row r="46" spans="1:14" ht="48" x14ac:dyDescent="0.25">
      <c r="A46" s="119" t="s">
        <v>230</v>
      </c>
      <c r="B46" s="116"/>
      <c r="C46" s="116" t="s">
        <v>338</v>
      </c>
      <c r="D46" s="116">
        <v>1240</v>
      </c>
      <c r="E46" s="116">
        <v>3</v>
      </c>
      <c r="F46" s="117">
        <f>G46</f>
        <v>0</v>
      </c>
      <c r="G46" s="117">
        <v>0</v>
      </c>
      <c r="H46" s="116"/>
      <c r="I46" s="116"/>
      <c r="J46" s="117"/>
      <c r="K46" s="117"/>
      <c r="L46" s="103"/>
      <c r="M46" s="103"/>
      <c r="N46" s="117"/>
    </row>
    <row r="47" spans="1:14" s="29" customFormat="1" ht="24" x14ac:dyDescent="0.2">
      <c r="A47" s="102" t="s">
        <v>231</v>
      </c>
      <c r="B47" s="103">
        <v>230</v>
      </c>
      <c r="C47" s="103"/>
      <c r="D47" s="103"/>
      <c r="E47" s="103"/>
      <c r="F47" s="104">
        <f>F48+F49+F50</f>
        <v>59900</v>
      </c>
      <c r="G47" s="104">
        <f>F47</f>
        <v>59900</v>
      </c>
      <c r="H47" s="103"/>
      <c r="I47" s="103"/>
      <c r="J47" s="117"/>
      <c r="K47" s="117"/>
      <c r="L47" s="103"/>
      <c r="M47" s="103"/>
      <c r="N47" s="117"/>
    </row>
    <row r="48" spans="1:14" ht="24" x14ac:dyDescent="0.25">
      <c r="A48" s="119" t="s">
        <v>232</v>
      </c>
      <c r="B48" s="116"/>
      <c r="C48" s="116" t="s">
        <v>339</v>
      </c>
      <c r="D48" s="116">
        <v>1240</v>
      </c>
      <c r="E48" s="116">
        <v>3</v>
      </c>
      <c r="F48" s="117">
        <f>G48</f>
        <v>0</v>
      </c>
      <c r="G48" s="117">
        <v>0</v>
      </c>
      <c r="H48" s="116"/>
      <c r="I48" s="116"/>
      <c r="J48" s="117"/>
      <c r="K48" s="117"/>
      <c r="L48" s="103"/>
      <c r="M48" s="103"/>
      <c r="N48" s="117"/>
    </row>
    <row r="49" spans="1:14" ht="24" x14ac:dyDescent="0.25">
      <c r="A49" s="119" t="s">
        <v>233</v>
      </c>
      <c r="B49" s="116"/>
      <c r="C49" s="116" t="s">
        <v>340</v>
      </c>
      <c r="D49" s="116">
        <v>1240</v>
      </c>
      <c r="E49" s="116">
        <v>3</v>
      </c>
      <c r="F49" s="117">
        <f>G49</f>
        <v>59900</v>
      </c>
      <c r="G49" s="117">
        <v>59900</v>
      </c>
      <c r="H49" s="116"/>
      <c r="I49" s="116"/>
      <c r="J49" s="117"/>
      <c r="K49" s="117"/>
      <c r="L49" s="103"/>
      <c r="M49" s="103"/>
      <c r="N49" s="117"/>
    </row>
    <row r="50" spans="1:14" ht="36" x14ac:dyDescent="0.25">
      <c r="A50" s="119" t="s">
        <v>234</v>
      </c>
      <c r="B50" s="116"/>
      <c r="C50" s="116" t="s">
        <v>341</v>
      </c>
      <c r="D50" s="116">
        <v>1240</v>
      </c>
      <c r="E50" s="116">
        <v>3</v>
      </c>
      <c r="F50" s="117">
        <f>G50</f>
        <v>0</v>
      </c>
      <c r="G50" s="117">
        <v>0</v>
      </c>
      <c r="H50" s="116"/>
      <c r="I50" s="116"/>
      <c r="J50" s="117"/>
      <c r="K50" s="117"/>
      <c r="L50" s="103"/>
      <c r="M50" s="103"/>
      <c r="N50" s="117"/>
    </row>
    <row r="51" spans="1:14" s="29" customFormat="1" ht="36" x14ac:dyDescent="0.2">
      <c r="A51" s="118" t="s">
        <v>235</v>
      </c>
      <c r="B51" s="103">
        <v>260</v>
      </c>
      <c r="C51" s="103"/>
      <c r="D51" s="103"/>
      <c r="E51" s="103"/>
      <c r="F51" s="104">
        <f>F52+F53+F54+F59+F60+F61</f>
        <v>8680400</v>
      </c>
      <c r="G51" s="104">
        <f>G52+G53+G54+G59+G60+G61</f>
        <v>8680400</v>
      </c>
      <c r="H51" s="103"/>
      <c r="I51" s="103"/>
      <c r="J51" s="117"/>
      <c r="K51" s="117"/>
      <c r="L51" s="103"/>
      <c r="M51" s="103"/>
      <c r="N51" s="117"/>
    </row>
    <row r="52" spans="1:14" x14ac:dyDescent="0.25">
      <c r="A52" s="115" t="s">
        <v>224</v>
      </c>
      <c r="B52" s="116"/>
      <c r="C52" s="116" t="s">
        <v>236</v>
      </c>
      <c r="D52" s="116">
        <v>1240</v>
      </c>
      <c r="E52" s="116">
        <v>3</v>
      </c>
      <c r="F52" s="117">
        <f t="shared" ref="F52:F60" si="3">G52</f>
        <v>52700</v>
      </c>
      <c r="G52" s="117">
        <v>52700</v>
      </c>
      <c r="H52" s="116"/>
      <c r="I52" s="116"/>
      <c r="J52" s="117"/>
      <c r="K52" s="117"/>
      <c r="L52" s="103"/>
      <c r="M52" s="103"/>
      <c r="N52" s="117"/>
    </row>
    <row r="53" spans="1:14" x14ac:dyDescent="0.25">
      <c r="A53" s="115" t="s">
        <v>305</v>
      </c>
      <c r="B53" s="116"/>
      <c r="C53" s="116" t="s">
        <v>306</v>
      </c>
      <c r="D53" s="116">
        <v>1240</v>
      </c>
      <c r="E53" s="116">
        <v>3</v>
      </c>
      <c r="F53" s="117">
        <f t="shared" si="3"/>
        <v>0</v>
      </c>
      <c r="G53" s="117">
        <v>0</v>
      </c>
      <c r="H53" s="116"/>
      <c r="I53" s="116"/>
      <c r="J53" s="117"/>
      <c r="K53" s="117"/>
      <c r="L53" s="103"/>
      <c r="M53" s="103"/>
      <c r="N53" s="117"/>
    </row>
    <row r="54" spans="1:14" x14ac:dyDescent="0.25">
      <c r="A54" s="102" t="s">
        <v>237</v>
      </c>
      <c r="B54" s="103"/>
      <c r="C54" s="103"/>
      <c r="D54" s="103"/>
      <c r="E54" s="103">
        <v>3</v>
      </c>
      <c r="F54" s="104">
        <f t="shared" si="3"/>
        <v>2384400</v>
      </c>
      <c r="G54" s="104">
        <f>G55+G56+G57+G58</f>
        <v>2384400</v>
      </c>
      <c r="H54" s="116"/>
      <c r="I54" s="116"/>
      <c r="J54" s="117"/>
      <c r="K54" s="117"/>
      <c r="L54" s="103"/>
      <c r="M54" s="103"/>
      <c r="N54" s="117"/>
    </row>
    <row r="55" spans="1:14" x14ac:dyDescent="0.25">
      <c r="A55" s="119" t="s">
        <v>239</v>
      </c>
      <c r="B55" s="116"/>
      <c r="C55" s="116" t="s">
        <v>462</v>
      </c>
      <c r="D55" s="116">
        <v>1240</v>
      </c>
      <c r="E55" s="116">
        <v>3</v>
      </c>
      <c r="F55" s="117">
        <f t="shared" si="3"/>
        <v>299700</v>
      </c>
      <c r="G55" s="117">
        <v>299700</v>
      </c>
      <c r="H55" s="116"/>
      <c r="I55" s="116"/>
      <c r="J55" s="117"/>
      <c r="K55" s="117"/>
      <c r="L55" s="103"/>
      <c r="M55" s="103"/>
      <c r="N55" s="117"/>
    </row>
    <row r="56" spans="1:14" x14ac:dyDescent="0.25">
      <c r="A56" s="119" t="s">
        <v>241</v>
      </c>
      <c r="B56" s="116"/>
      <c r="C56" s="116" t="s">
        <v>396</v>
      </c>
      <c r="D56" s="116">
        <v>1240</v>
      </c>
      <c r="E56" s="116">
        <v>3</v>
      </c>
      <c r="F56" s="117">
        <f t="shared" si="3"/>
        <v>931300</v>
      </c>
      <c r="G56" s="117">
        <v>931300</v>
      </c>
      <c r="H56" s="116"/>
      <c r="I56" s="116"/>
      <c r="J56" s="117"/>
      <c r="K56" s="117"/>
      <c r="L56" s="103"/>
      <c r="M56" s="103"/>
      <c r="N56" s="117"/>
    </row>
    <row r="57" spans="1:14" ht="24" x14ac:dyDescent="0.25">
      <c r="A57" s="119" t="s">
        <v>242</v>
      </c>
      <c r="B57" s="116"/>
      <c r="C57" s="116" t="s">
        <v>397</v>
      </c>
      <c r="D57" s="116">
        <v>1240</v>
      </c>
      <c r="E57" s="116">
        <v>3</v>
      </c>
      <c r="F57" s="117">
        <f t="shared" si="3"/>
        <v>943300</v>
      </c>
      <c r="G57" s="117">
        <v>943300</v>
      </c>
      <c r="H57" s="116"/>
      <c r="I57" s="116"/>
      <c r="J57" s="117"/>
      <c r="K57" s="117"/>
      <c r="L57" s="103"/>
      <c r="M57" s="103"/>
      <c r="N57" s="117"/>
    </row>
    <row r="58" spans="1:14" ht="24" x14ac:dyDescent="0.25">
      <c r="A58" s="119" t="s">
        <v>367</v>
      </c>
      <c r="B58" s="116"/>
      <c r="C58" s="116" t="s">
        <v>361</v>
      </c>
      <c r="D58" s="116">
        <v>1240</v>
      </c>
      <c r="E58" s="116">
        <v>3</v>
      </c>
      <c r="F58" s="117">
        <f t="shared" si="3"/>
        <v>210100</v>
      </c>
      <c r="G58" s="117">
        <v>210100</v>
      </c>
      <c r="H58" s="116"/>
      <c r="I58" s="116"/>
      <c r="J58" s="117"/>
      <c r="K58" s="117"/>
      <c r="L58" s="103"/>
      <c r="M58" s="103"/>
      <c r="N58" s="117"/>
    </row>
    <row r="59" spans="1:14" s="30" customFormat="1" ht="24" x14ac:dyDescent="0.25">
      <c r="A59" s="115" t="s">
        <v>243</v>
      </c>
      <c r="B59" s="116"/>
      <c r="C59" s="116" t="s">
        <v>244</v>
      </c>
      <c r="D59" s="116">
        <v>1240</v>
      </c>
      <c r="E59" s="116">
        <v>3</v>
      </c>
      <c r="F59" s="117">
        <f t="shared" si="3"/>
        <v>530800</v>
      </c>
      <c r="G59" s="117">
        <v>530800</v>
      </c>
      <c r="H59" s="116"/>
      <c r="I59" s="116"/>
      <c r="J59" s="117"/>
      <c r="K59" s="117"/>
      <c r="L59" s="116"/>
      <c r="M59" s="116"/>
      <c r="N59" s="117"/>
    </row>
    <row r="60" spans="1:14" s="30" customFormat="1" x14ac:dyDescent="0.25">
      <c r="A60" s="119" t="s">
        <v>245</v>
      </c>
      <c r="B60" s="116"/>
      <c r="C60" s="116" t="s">
        <v>246</v>
      </c>
      <c r="D60" s="116">
        <v>1240</v>
      </c>
      <c r="E60" s="116">
        <v>3</v>
      </c>
      <c r="F60" s="117">
        <f t="shared" si="3"/>
        <v>931000</v>
      </c>
      <c r="G60" s="117">
        <v>931000</v>
      </c>
      <c r="H60" s="116"/>
      <c r="I60" s="116"/>
      <c r="J60" s="117"/>
      <c r="K60" s="117"/>
      <c r="L60" s="116"/>
      <c r="M60" s="116"/>
      <c r="N60" s="117"/>
    </row>
    <row r="61" spans="1:14" s="75" customFormat="1" ht="24" x14ac:dyDescent="0.25">
      <c r="A61" s="102" t="s">
        <v>247</v>
      </c>
      <c r="B61" s="103"/>
      <c r="C61" s="103"/>
      <c r="D61" s="103">
        <v>1240</v>
      </c>
      <c r="E61" s="103">
        <v>3</v>
      </c>
      <c r="F61" s="104">
        <f>G61</f>
        <v>4781500</v>
      </c>
      <c r="G61" s="104">
        <f>G62+G63+G64+G65</f>
        <v>4781500</v>
      </c>
      <c r="H61" s="103"/>
      <c r="I61" s="103"/>
      <c r="J61" s="104"/>
      <c r="K61" s="104"/>
      <c r="L61" s="103"/>
      <c r="M61" s="103"/>
      <c r="N61" s="104"/>
    </row>
    <row r="62" spans="1:14" s="75" customFormat="1" ht="60" x14ac:dyDescent="0.25">
      <c r="A62" s="119" t="s">
        <v>329</v>
      </c>
      <c r="B62" s="116"/>
      <c r="C62" s="116" t="s">
        <v>317</v>
      </c>
      <c r="D62" s="116">
        <v>1240</v>
      </c>
      <c r="E62" s="116">
        <v>3</v>
      </c>
      <c r="F62" s="117">
        <f>G62</f>
        <v>0</v>
      </c>
      <c r="G62" s="117">
        <v>0</v>
      </c>
      <c r="H62" s="116"/>
      <c r="I62" s="116"/>
      <c r="J62" s="117"/>
      <c r="K62" s="117"/>
      <c r="L62" s="116"/>
      <c r="M62" s="116"/>
      <c r="N62" s="117"/>
    </row>
    <row r="63" spans="1:14" ht="24" x14ac:dyDescent="0.25">
      <c r="A63" s="182" t="s">
        <v>333</v>
      </c>
      <c r="B63" s="116"/>
      <c r="C63" s="116" t="s">
        <v>307</v>
      </c>
      <c r="D63" s="116">
        <v>1240</v>
      </c>
      <c r="E63" s="116">
        <v>3</v>
      </c>
      <c r="F63" s="117">
        <v>100000</v>
      </c>
      <c r="G63" s="117">
        <v>100000</v>
      </c>
      <c r="H63" s="116"/>
      <c r="I63" s="116"/>
      <c r="J63" s="117"/>
      <c r="K63" s="117"/>
      <c r="L63" s="103"/>
      <c r="M63" s="103"/>
      <c r="N63" s="117"/>
    </row>
    <row r="64" spans="1:14" ht="36" x14ac:dyDescent="0.25">
      <c r="A64" s="119" t="s">
        <v>320</v>
      </c>
      <c r="B64" s="116"/>
      <c r="C64" s="116" t="s">
        <v>308</v>
      </c>
      <c r="D64" s="116">
        <v>1240</v>
      </c>
      <c r="E64" s="116">
        <v>3</v>
      </c>
      <c r="F64" s="117">
        <f>G64</f>
        <v>513800</v>
      </c>
      <c r="G64" s="117">
        <v>513800</v>
      </c>
      <c r="H64" s="116"/>
      <c r="I64" s="116"/>
      <c r="J64" s="117"/>
      <c r="K64" s="117"/>
      <c r="L64" s="103"/>
      <c r="M64" s="103"/>
      <c r="N64" s="117"/>
    </row>
    <row r="65" spans="1:14" ht="25.9" customHeight="1" x14ac:dyDescent="0.25">
      <c r="A65" s="119" t="s">
        <v>325</v>
      </c>
      <c r="B65" s="116"/>
      <c r="C65" s="116" t="s">
        <v>464</v>
      </c>
      <c r="D65" s="116">
        <v>1240</v>
      </c>
      <c r="E65" s="116">
        <v>3</v>
      </c>
      <c r="F65" s="117">
        <f>G65</f>
        <v>4167700</v>
      </c>
      <c r="G65" s="117">
        <v>4167700</v>
      </c>
      <c r="H65" s="116"/>
      <c r="I65" s="116"/>
      <c r="J65" s="117"/>
      <c r="K65" s="117"/>
      <c r="L65" s="103"/>
      <c r="M65" s="103"/>
      <c r="N65" s="117"/>
    </row>
    <row r="66" spans="1:14" ht="48" x14ac:dyDescent="0.25">
      <c r="A66" s="120" t="s">
        <v>208</v>
      </c>
      <c r="B66" s="116"/>
      <c r="C66" s="116"/>
      <c r="D66" s="116"/>
      <c r="E66" s="116"/>
      <c r="F66" s="104">
        <f>F67+F82</f>
        <v>4211300</v>
      </c>
      <c r="G66" s="117"/>
      <c r="H66" s="104"/>
      <c r="I66" s="104"/>
      <c r="J66" s="116"/>
      <c r="K66" s="104">
        <f>K67+K82</f>
        <v>4211300</v>
      </c>
      <c r="L66" s="104">
        <f>L67</f>
        <v>4133300</v>
      </c>
      <c r="M66" s="104">
        <f>M82</f>
        <v>78000</v>
      </c>
      <c r="N66" s="104"/>
    </row>
    <row r="67" spans="1:14" s="29" customFormat="1" ht="36" x14ac:dyDescent="0.2">
      <c r="A67" s="120" t="s">
        <v>249</v>
      </c>
      <c r="B67" s="103"/>
      <c r="C67" s="103"/>
      <c r="D67" s="103"/>
      <c r="E67" s="103"/>
      <c r="F67" s="104">
        <f>K67</f>
        <v>4133300</v>
      </c>
      <c r="G67" s="104"/>
      <c r="H67" s="104"/>
      <c r="I67" s="104"/>
      <c r="J67" s="103"/>
      <c r="K67" s="104">
        <f>K68+K69</f>
        <v>4133300</v>
      </c>
      <c r="L67" s="104">
        <f>L68+L69</f>
        <v>4133300</v>
      </c>
      <c r="M67" s="104"/>
      <c r="N67" s="104"/>
    </row>
    <row r="68" spans="1:14" ht="36" x14ac:dyDescent="0.25">
      <c r="A68" s="119" t="s">
        <v>326</v>
      </c>
      <c r="B68" s="103">
        <v>260</v>
      </c>
      <c r="C68" s="116" t="s">
        <v>465</v>
      </c>
      <c r="D68" s="116">
        <v>5000</v>
      </c>
      <c r="E68" s="116">
        <v>5</v>
      </c>
      <c r="F68" s="117">
        <f>K68</f>
        <v>2633300</v>
      </c>
      <c r="G68" s="117">
        <v>0</v>
      </c>
      <c r="H68" s="117"/>
      <c r="I68" s="117"/>
      <c r="J68" s="117"/>
      <c r="K68" s="117">
        <f>L68+N68</f>
        <v>2633300</v>
      </c>
      <c r="L68" s="117">
        <v>2633300</v>
      </c>
      <c r="M68" s="117"/>
      <c r="N68" s="117"/>
    </row>
    <row r="69" spans="1:14" s="29" customFormat="1" ht="60" x14ac:dyDescent="0.2">
      <c r="A69" s="120" t="s">
        <v>251</v>
      </c>
      <c r="B69" s="103"/>
      <c r="C69" s="103"/>
      <c r="D69" s="103">
        <v>5200</v>
      </c>
      <c r="E69" s="103">
        <v>5</v>
      </c>
      <c r="F69" s="104">
        <f>F70+F73</f>
        <v>1500000</v>
      </c>
      <c r="G69" s="104"/>
      <c r="H69" s="104"/>
      <c r="I69" s="104"/>
      <c r="J69" s="104"/>
      <c r="K69" s="104">
        <f>L69+N69</f>
        <v>1500000</v>
      </c>
      <c r="L69" s="104">
        <f>L70+L73</f>
        <v>1500000</v>
      </c>
      <c r="M69" s="104"/>
      <c r="N69" s="117"/>
    </row>
    <row r="70" spans="1:14" s="29" customFormat="1" ht="24" x14ac:dyDescent="0.2">
      <c r="A70" s="120" t="s">
        <v>252</v>
      </c>
      <c r="B70" s="103">
        <v>210</v>
      </c>
      <c r="C70" s="103"/>
      <c r="D70" s="103"/>
      <c r="E70" s="103"/>
      <c r="F70" s="104">
        <f>F71+F72</f>
        <v>169260</v>
      </c>
      <c r="G70" s="104"/>
      <c r="H70" s="104"/>
      <c r="I70" s="104"/>
      <c r="J70" s="104"/>
      <c r="K70" s="104">
        <f>K71+K72</f>
        <v>169260</v>
      </c>
      <c r="L70" s="104">
        <f>L71+L72</f>
        <v>169260</v>
      </c>
      <c r="M70" s="104"/>
      <c r="N70" s="117"/>
    </row>
    <row r="71" spans="1:14" s="30" customFormat="1" x14ac:dyDescent="0.25">
      <c r="A71" s="115" t="s">
        <v>253</v>
      </c>
      <c r="B71" s="116"/>
      <c r="C71" s="116" t="s">
        <v>220</v>
      </c>
      <c r="D71" s="116">
        <v>5200</v>
      </c>
      <c r="E71" s="116">
        <v>5</v>
      </c>
      <c r="F71" s="117">
        <f>L71</f>
        <v>130000</v>
      </c>
      <c r="G71" s="117"/>
      <c r="H71" s="117"/>
      <c r="I71" s="117"/>
      <c r="J71" s="117"/>
      <c r="K71" s="117">
        <f>L71</f>
        <v>130000</v>
      </c>
      <c r="L71" s="117">
        <v>130000</v>
      </c>
      <c r="M71" s="117"/>
      <c r="N71" s="117"/>
    </row>
    <row r="72" spans="1:14" s="30" customFormat="1" ht="24" x14ac:dyDescent="0.25">
      <c r="A72" s="115" t="s">
        <v>254</v>
      </c>
      <c r="B72" s="116"/>
      <c r="C72" s="116" t="s">
        <v>222</v>
      </c>
      <c r="D72" s="116">
        <v>5200</v>
      </c>
      <c r="E72" s="116">
        <v>5</v>
      </c>
      <c r="F72" s="117">
        <f>L72</f>
        <v>39260</v>
      </c>
      <c r="G72" s="117"/>
      <c r="H72" s="117"/>
      <c r="I72" s="117"/>
      <c r="J72" s="117"/>
      <c r="K72" s="117">
        <f>L72</f>
        <v>39260</v>
      </c>
      <c r="L72" s="117">
        <v>39260</v>
      </c>
      <c r="M72" s="117"/>
      <c r="N72" s="117"/>
    </row>
    <row r="73" spans="1:14" s="29" customFormat="1" ht="36" x14ac:dyDescent="0.2">
      <c r="A73" s="120" t="s">
        <v>249</v>
      </c>
      <c r="B73" s="103">
        <v>260</v>
      </c>
      <c r="C73" s="103"/>
      <c r="D73" s="103"/>
      <c r="E73" s="103"/>
      <c r="F73" s="104">
        <f>F74+F75+F76+F77+F78+F79+F80+F81</f>
        <v>1330740</v>
      </c>
      <c r="G73" s="104"/>
      <c r="H73" s="104"/>
      <c r="I73" s="104"/>
      <c r="J73" s="104"/>
      <c r="K73" s="104">
        <f>K74+K75+K76+K77+K78+K79+K80+K81</f>
        <v>1330740</v>
      </c>
      <c r="L73" s="104">
        <f>L74+L75+L76+L77+L78+L79+L80+L81</f>
        <v>1330740</v>
      </c>
      <c r="M73" s="104"/>
      <c r="N73" s="117"/>
    </row>
    <row r="74" spans="1:14" s="29" customFormat="1" ht="24" x14ac:dyDescent="0.2">
      <c r="A74" s="115" t="s">
        <v>243</v>
      </c>
      <c r="B74" s="116"/>
      <c r="C74" s="116" t="s">
        <v>244</v>
      </c>
      <c r="D74" s="116">
        <v>5200</v>
      </c>
      <c r="E74" s="116">
        <v>5</v>
      </c>
      <c r="F74" s="117">
        <f>K74</f>
        <v>80000</v>
      </c>
      <c r="G74" s="117"/>
      <c r="H74" s="117"/>
      <c r="I74" s="117"/>
      <c r="J74" s="117"/>
      <c r="K74" s="117">
        <f>L74</f>
        <v>80000</v>
      </c>
      <c r="L74" s="117">
        <v>80000</v>
      </c>
      <c r="M74" s="117"/>
      <c r="N74" s="117"/>
    </row>
    <row r="75" spans="1:14" x14ac:dyDescent="0.25">
      <c r="A75" s="119" t="s">
        <v>245</v>
      </c>
      <c r="B75" s="116"/>
      <c r="C75" s="116" t="s">
        <v>246</v>
      </c>
      <c r="D75" s="116">
        <v>5200</v>
      </c>
      <c r="E75" s="116">
        <v>5</v>
      </c>
      <c r="F75" s="117">
        <f t="shared" ref="F75:F84" si="4">K75</f>
        <v>920000</v>
      </c>
      <c r="G75" s="116"/>
      <c r="H75" s="116"/>
      <c r="I75" s="116"/>
      <c r="J75" s="116"/>
      <c r="K75" s="117">
        <f>L75+N75</f>
        <v>920000</v>
      </c>
      <c r="L75" s="117">
        <v>920000</v>
      </c>
      <c r="M75" s="117"/>
      <c r="N75" s="117"/>
    </row>
    <row r="76" spans="1:14" ht="24" x14ac:dyDescent="0.25">
      <c r="A76" s="119" t="s">
        <v>255</v>
      </c>
      <c r="B76" s="116"/>
      <c r="C76" s="116" t="s">
        <v>256</v>
      </c>
      <c r="D76" s="116">
        <v>5200</v>
      </c>
      <c r="E76" s="116">
        <v>5</v>
      </c>
      <c r="F76" s="117">
        <f t="shared" si="4"/>
        <v>150000</v>
      </c>
      <c r="G76" s="116"/>
      <c r="H76" s="116"/>
      <c r="I76" s="116"/>
      <c r="J76" s="116"/>
      <c r="K76" s="117">
        <f>L76+N76</f>
        <v>150000</v>
      </c>
      <c r="L76" s="117">
        <v>150000</v>
      </c>
      <c r="M76" s="117"/>
      <c r="N76" s="117"/>
    </row>
    <row r="77" spans="1:14" ht="48" x14ac:dyDescent="0.25">
      <c r="A77" s="119" t="s">
        <v>365</v>
      </c>
      <c r="B77" s="116"/>
      <c r="C77" s="116" t="s">
        <v>310</v>
      </c>
      <c r="D77" s="116">
        <v>5200</v>
      </c>
      <c r="E77" s="116">
        <v>5</v>
      </c>
      <c r="F77" s="117">
        <f>K77</f>
        <v>25200</v>
      </c>
      <c r="G77" s="116"/>
      <c r="H77" s="116"/>
      <c r="I77" s="116"/>
      <c r="J77" s="117"/>
      <c r="K77" s="117">
        <f>L77</f>
        <v>25200</v>
      </c>
      <c r="L77" s="117">
        <v>25200</v>
      </c>
      <c r="M77" s="104"/>
      <c r="N77" s="104"/>
    </row>
    <row r="78" spans="1:14" ht="60" x14ac:dyDescent="0.25">
      <c r="A78" s="119" t="s">
        <v>329</v>
      </c>
      <c r="B78" s="116"/>
      <c r="C78" s="116" t="s">
        <v>317</v>
      </c>
      <c r="D78" s="116">
        <v>5200</v>
      </c>
      <c r="E78" s="116">
        <v>5</v>
      </c>
      <c r="F78" s="117">
        <f>K78</f>
        <v>10000</v>
      </c>
      <c r="G78" s="116"/>
      <c r="H78" s="116"/>
      <c r="I78" s="116"/>
      <c r="J78" s="117"/>
      <c r="K78" s="117">
        <f>L78</f>
        <v>10000</v>
      </c>
      <c r="L78" s="117">
        <v>10000</v>
      </c>
      <c r="M78" s="104"/>
      <c r="N78" s="104"/>
    </row>
    <row r="79" spans="1:14" ht="24" x14ac:dyDescent="0.25">
      <c r="A79" s="119" t="s">
        <v>333</v>
      </c>
      <c r="B79" s="116"/>
      <c r="C79" s="116" t="s">
        <v>307</v>
      </c>
      <c r="D79" s="116">
        <v>5200</v>
      </c>
      <c r="E79" s="116">
        <v>5</v>
      </c>
      <c r="F79" s="117">
        <f>K79</f>
        <v>20000</v>
      </c>
      <c r="G79" s="116"/>
      <c r="H79" s="116"/>
      <c r="I79" s="116"/>
      <c r="J79" s="116"/>
      <c r="K79" s="117">
        <f>L79</f>
        <v>20000</v>
      </c>
      <c r="L79" s="117">
        <v>20000</v>
      </c>
      <c r="M79" s="117"/>
      <c r="N79" s="117"/>
    </row>
    <row r="80" spans="1:14" ht="36" x14ac:dyDescent="0.25">
      <c r="A80" s="119" t="s">
        <v>320</v>
      </c>
      <c r="B80" s="116"/>
      <c r="C80" s="116" t="s">
        <v>308</v>
      </c>
      <c r="D80" s="116">
        <v>5200</v>
      </c>
      <c r="E80" s="116">
        <v>5</v>
      </c>
      <c r="F80" s="117">
        <f t="shared" ref="F80" si="5">K80</f>
        <v>125540</v>
      </c>
      <c r="G80" s="116"/>
      <c r="H80" s="116"/>
      <c r="I80" s="116"/>
      <c r="J80" s="117"/>
      <c r="K80" s="117">
        <f>L80+N80</f>
        <v>125540</v>
      </c>
      <c r="L80" s="117">
        <v>125540</v>
      </c>
      <c r="M80" s="104"/>
      <c r="N80" s="104"/>
    </row>
    <row r="81" spans="1:14" ht="45" customHeight="1" x14ac:dyDescent="0.25">
      <c r="A81" s="119" t="s">
        <v>321</v>
      </c>
      <c r="B81" s="116"/>
      <c r="C81" s="116" t="s">
        <v>309</v>
      </c>
      <c r="D81" s="116">
        <v>5200</v>
      </c>
      <c r="E81" s="116">
        <v>5</v>
      </c>
      <c r="F81" s="117">
        <f>K81</f>
        <v>0</v>
      </c>
      <c r="G81" s="116"/>
      <c r="H81" s="116"/>
      <c r="I81" s="116"/>
      <c r="J81" s="117"/>
      <c r="K81" s="117">
        <f>L81</f>
        <v>0</v>
      </c>
      <c r="L81" s="117">
        <v>0</v>
      </c>
      <c r="M81" s="104"/>
      <c r="N81" s="104"/>
    </row>
    <row r="82" spans="1:14" s="29" customFormat="1" ht="36" x14ac:dyDescent="0.2">
      <c r="A82" s="102" t="s">
        <v>258</v>
      </c>
      <c r="B82" s="103">
        <v>260</v>
      </c>
      <c r="C82" s="103"/>
      <c r="D82" s="103"/>
      <c r="E82" s="103"/>
      <c r="F82" s="104">
        <f>F83</f>
        <v>78000</v>
      </c>
      <c r="G82" s="103"/>
      <c r="H82" s="103"/>
      <c r="I82" s="103"/>
      <c r="J82" s="103"/>
      <c r="K82" s="104">
        <f>K83</f>
        <v>78000</v>
      </c>
      <c r="L82" s="104"/>
      <c r="M82" s="104">
        <f>M83</f>
        <v>78000</v>
      </c>
      <c r="N82" s="104"/>
    </row>
    <row r="83" spans="1:14" s="29" customFormat="1" ht="36" x14ac:dyDescent="0.2">
      <c r="A83" s="102" t="s">
        <v>249</v>
      </c>
      <c r="B83" s="103"/>
      <c r="C83" s="103"/>
      <c r="D83" s="103"/>
      <c r="E83" s="103"/>
      <c r="F83" s="104">
        <f>F84</f>
        <v>78000</v>
      </c>
      <c r="G83" s="103"/>
      <c r="H83" s="103"/>
      <c r="I83" s="103"/>
      <c r="J83" s="103"/>
      <c r="K83" s="104">
        <f>K84</f>
        <v>78000</v>
      </c>
      <c r="L83" s="104"/>
      <c r="M83" s="104">
        <f>M84</f>
        <v>78000</v>
      </c>
      <c r="N83" s="104"/>
    </row>
    <row r="84" spans="1:14" s="30" customFormat="1" ht="36" x14ac:dyDescent="0.25">
      <c r="A84" s="119" t="s">
        <v>327</v>
      </c>
      <c r="B84" s="116"/>
      <c r="C84" s="116" t="s">
        <v>328</v>
      </c>
      <c r="D84" s="116">
        <v>6000</v>
      </c>
      <c r="E84" s="116">
        <v>6</v>
      </c>
      <c r="F84" s="117">
        <f t="shared" si="4"/>
        <v>78000</v>
      </c>
      <c r="G84" s="116"/>
      <c r="H84" s="116"/>
      <c r="I84" s="116"/>
      <c r="J84" s="116"/>
      <c r="K84" s="117">
        <f>M84</f>
        <v>78000</v>
      </c>
      <c r="L84" s="116"/>
      <c r="M84" s="117">
        <v>78000</v>
      </c>
      <c r="N84" s="117"/>
    </row>
    <row r="85" spans="1:14" s="29" customFormat="1" ht="12.75" x14ac:dyDescent="0.2">
      <c r="A85" s="120" t="s">
        <v>212</v>
      </c>
      <c r="B85" s="103"/>
      <c r="C85" s="103" t="s">
        <v>317</v>
      </c>
      <c r="D85" s="103">
        <v>2151</v>
      </c>
      <c r="E85" s="103"/>
      <c r="F85" s="104">
        <f>H85</f>
        <v>51500</v>
      </c>
      <c r="G85" s="104">
        <f>G86+G87+G92+G93</f>
        <v>0</v>
      </c>
      <c r="H85" s="104">
        <f>H86+H88</f>
        <v>51500</v>
      </c>
      <c r="I85" s="104"/>
      <c r="J85" s="104"/>
      <c r="K85" s="117">
        <v>0</v>
      </c>
      <c r="L85" s="103"/>
      <c r="M85" s="103"/>
      <c r="N85" s="117"/>
    </row>
    <row r="86" spans="1:14" s="29" customFormat="1" ht="36" x14ac:dyDescent="0.2">
      <c r="A86" s="102" t="s">
        <v>249</v>
      </c>
      <c r="B86" s="103">
        <v>260</v>
      </c>
      <c r="C86" s="103"/>
      <c r="D86" s="103"/>
      <c r="E86" s="103"/>
      <c r="F86" s="104">
        <f>H86</f>
        <v>51500</v>
      </c>
      <c r="G86" s="104"/>
      <c r="H86" s="104">
        <f>H87+H89</f>
        <v>51500</v>
      </c>
      <c r="I86" s="104"/>
      <c r="J86" s="103"/>
      <c r="K86" s="117">
        <v>0</v>
      </c>
      <c r="L86" s="103"/>
      <c r="M86" s="103"/>
      <c r="N86" s="117"/>
    </row>
    <row r="87" spans="1:14" ht="60" x14ac:dyDescent="0.25">
      <c r="A87" s="115" t="s">
        <v>329</v>
      </c>
      <c r="B87" s="116"/>
      <c r="C87" s="116" t="s">
        <v>317</v>
      </c>
      <c r="D87" s="116">
        <v>2151</v>
      </c>
      <c r="E87" s="116">
        <v>3</v>
      </c>
      <c r="F87" s="117">
        <f>H87</f>
        <v>49100</v>
      </c>
      <c r="G87" s="116"/>
      <c r="H87" s="117">
        <v>49100</v>
      </c>
      <c r="I87" s="117"/>
      <c r="J87" s="117"/>
      <c r="K87" s="117">
        <v>0</v>
      </c>
      <c r="L87" s="103"/>
      <c r="M87" s="103"/>
      <c r="N87" s="117"/>
    </row>
    <row r="88" spans="1:14" ht="70.5" x14ac:dyDescent="0.25">
      <c r="A88" s="119" t="s">
        <v>411</v>
      </c>
      <c r="B88" s="116"/>
      <c r="C88" s="116"/>
      <c r="D88" s="116">
        <v>2947</v>
      </c>
      <c r="E88" s="116">
        <v>3</v>
      </c>
      <c r="F88" s="117">
        <f>H88</f>
        <v>0</v>
      </c>
      <c r="G88" s="117">
        <v>0</v>
      </c>
      <c r="H88" s="117">
        <v>0</v>
      </c>
      <c r="I88" s="117"/>
      <c r="J88" s="117"/>
      <c r="K88" s="117"/>
      <c r="L88" s="117"/>
      <c r="M88" s="117"/>
      <c r="N88" s="117"/>
    </row>
    <row r="89" spans="1:14" ht="34.5" x14ac:dyDescent="0.25">
      <c r="A89" s="119" t="s">
        <v>428</v>
      </c>
      <c r="B89" s="116"/>
      <c r="C89" s="116" t="s">
        <v>452</v>
      </c>
      <c r="D89" s="116">
        <v>2945</v>
      </c>
      <c r="E89" s="116">
        <v>3</v>
      </c>
      <c r="F89" s="117">
        <f>H89</f>
        <v>2400</v>
      </c>
      <c r="G89" s="117">
        <v>0</v>
      </c>
      <c r="H89" s="117">
        <v>2400</v>
      </c>
      <c r="I89" s="117"/>
      <c r="J89" s="117"/>
      <c r="K89" s="117"/>
      <c r="L89" s="117"/>
      <c r="M89" s="117"/>
      <c r="N89" s="117"/>
    </row>
    <row r="90" spans="1:14" ht="24" x14ac:dyDescent="0.25">
      <c r="A90" s="102" t="s">
        <v>260</v>
      </c>
      <c r="B90" s="103" t="s">
        <v>207</v>
      </c>
      <c r="C90" s="103"/>
      <c r="D90" s="103"/>
      <c r="E90" s="103"/>
      <c r="F90" s="117">
        <v>0</v>
      </c>
      <c r="G90" s="117">
        <v>0</v>
      </c>
      <c r="H90" s="103"/>
      <c r="I90" s="103"/>
      <c r="J90" s="117">
        <v>0</v>
      </c>
      <c r="K90" s="117">
        <v>0</v>
      </c>
      <c r="L90" s="103"/>
      <c r="M90" s="103"/>
      <c r="N90" s="117"/>
    </row>
    <row r="91" spans="1:14" ht="24" x14ac:dyDescent="0.25">
      <c r="A91" s="102" t="s">
        <v>261</v>
      </c>
      <c r="B91" s="103">
        <v>260</v>
      </c>
      <c r="C91" s="103"/>
      <c r="D91" s="103"/>
      <c r="E91" s="103"/>
      <c r="F91" s="104">
        <f>F40+F51+F68+F73+F82+F86</f>
        <v>13049940</v>
      </c>
      <c r="G91" s="103"/>
      <c r="H91" s="103"/>
      <c r="I91" s="103"/>
      <c r="J91" s="103"/>
      <c r="K91" s="117">
        <v>0</v>
      </c>
      <c r="L91" s="103"/>
      <c r="M91" s="103"/>
      <c r="N91" s="117"/>
    </row>
  </sheetData>
  <mergeCells count="14">
    <mergeCell ref="H6:H7"/>
    <mergeCell ref="J6:J7"/>
    <mergeCell ref="K6:N6"/>
    <mergeCell ref="A2:N2"/>
    <mergeCell ref="A4:A7"/>
    <mergeCell ref="B4:B7"/>
    <mergeCell ref="D4:D7"/>
    <mergeCell ref="E4:E7"/>
    <mergeCell ref="F4:N4"/>
    <mergeCell ref="F5:F7"/>
    <mergeCell ref="G5:N5"/>
    <mergeCell ref="C6:C7"/>
    <mergeCell ref="G6:G7"/>
    <mergeCell ref="I6:I7"/>
  </mergeCells>
  <hyperlinks>
    <hyperlink ref="H6" r:id="rId1" display="consultantplus://offline/ref=F8B81645564674E2ACD679E58086B1B8AE8360F6E5FE714EB9E9544FA3B92ECC93E25061797Ab1e8F"/>
  </hyperlinks>
  <pageMargins left="0.70866141732283472" right="0.70866141732283472" top="0.19685039370078741" bottom="0.19685039370078741" header="0.31496062992125984" footer="0.31496062992125984"/>
  <pageSetup paperSize="9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view="pageBreakPreview" zoomScaleNormal="100" zoomScaleSheetLayoutView="100" workbookViewId="0">
      <pane ySplit="1" topLeftCell="A16" activePane="bottomLeft" state="frozen"/>
      <selection pane="bottomLeft" activeCell="F22" sqref="F22"/>
    </sheetView>
  </sheetViews>
  <sheetFormatPr defaultRowHeight="15" x14ac:dyDescent="0.25"/>
  <cols>
    <col min="1" max="1" width="18.7109375" customWidth="1"/>
    <col min="2" max="2" width="8.140625" customWidth="1"/>
    <col min="3" max="3" width="5.5703125" customWidth="1"/>
    <col min="4" max="4" width="7.140625" customWidth="1"/>
    <col min="5" max="5" width="10" style="149" customWidth="1"/>
    <col min="6" max="6" width="9.7109375" style="149" customWidth="1"/>
    <col min="7" max="7" width="9.85546875" customWidth="1"/>
    <col min="8" max="8" width="10.85546875" style="149" customWidth="1"/>
    <col min="9" max="9" width="9.85546875" customWidth="1"/>
    <col min="10" max="10" width="10.140625" customWidth="1"/>
    <col min="13" max="13" width="13.140625" customWidth="1"/>
    <col min="14" max="14" width="13.7109375" customWidth="1"/>
    <col min="257" max="257" width="18.7109375" customWidth="1"/>
    <col min="258" max="258" width="7.5703125" customWidth="1"/>
    <col min="259" max="259" width="7.28515625" customWidth="1"/>
    <col min="260" max="260" width="7.140625" customWidth="1"/>
    <col min="261" max="261" width="8.42578125" customWidth="1"/>
    <col min="262" max="262" width="8.85546875" customWidth="1"/>
    <col min="263" max="263" width="8.7109375" customWidth="1"/>
    <col min="264" max="264" width="8.42578125" customWidth="1"/>
    <col min="265" max="265" width="8.5703125" customWidth="1"/>
    <col min="266" max="266" width="10.140625" customWidth="1"/>
    <col min="269" max="269" width="14.140625" customWidth="1"/>
    <col min="513" max="513" width="18.7109375" customWidth="1"/>
    <col min="514" max="514" width="7.5703125" customWidth="1"/>
    <col min="515" max="515" width="7.28515625" customWidth="1"/>
    <col min="516" max="516" width="7.140625" customWidth="1"/>
    <col min="517" max="517" width="8.42578125" customWidth="1"/>
    <col min="518" max="518" width="8.85546875" customWidth="1"/>
    <col min="519" max="519" width="8.7109375" customWidth="1"/>
    <col min="520" max="520" width="8.42578125" customWidth="1"/>
    <col min="521" max="521" width="8.5703125" customWidth="1"/>
    <col min="522" max="522" width="10.140625" customWidth="1"/>
    <col min="525" max="525" width="14.140625" customWidth="1"/>
    <col min="769" max="769" width="18.7109375" customWidth="1"/>
    <col min="770" max="770" width="7.5703125" customWidth="1"/>
    <col min="771" max="771" width="7.28515625" customWidth="1"/>
    <col min="772" max="772" width="7.140625" customWidth="1"/>
    <col min="773" max="773" width="8.42578125" customWidth="1"/>
    <col min="774" max="774" width="8.85546875" customWidth="1"/>
    <col min="775" max="775" width="8.7109375" customWidth="1"/>
    <col min="776" max="776" width="8.42578125" customWidth="1"/>
    <col min="777" max="777" width="8.5703125" customWidth="1"/>
    <col min="778" max="778" width="10.140625" customWidth="1"/>
    <col min="781" max="781" width="14.140625" customWidth="1"/>
    <col min="1025" max="1025" width="18.7109375" customWidth="1"/>
    <col min="1026" max="1026" width="7.5703125" customWidth="1"/>
    <col min="1027" max="1027" width="7.28515625" customWidth="1"/>
    <col min="1028" max="1028" width="7.140625" customWidth="1"/>
    <col min="1029" max="1029" width="8.42578125" customWidth="1"/>
    <col min="1030" max="1030" width="8.85546875" customWidth="1"/>
    <col min="1031" max="1031" width="8.7109375" customWidth="1"/>
    <col min="1032" max="1032" width="8.42578125" customWidth="1"/>
    <col min="1033" max="1033" width="8.5703125" customWidth="1"/>
    <col min="1034" max="1034" width="10.140625" customWidth="1"/>
    <col min="1037" max="1037" width="14.140625" customWidth="1"/>
    <col min="1281" max="1281" width="18.7109375" customWidth="1"/>
    <col min="1282" max="1282" width="7.5703125" customWidth="1"/>
    <col min="1283" max="1283" width="7.28515625" customWidth="1"/>
    <col min="1284" max="1284" width="7.140625" customWidth="1"/>
    <col min="1285" max="1285" width="8.42578125" customWidth="1"/>
    <col min="1286" max="1286" width="8.85546875" customWidth="1"/>
    <col min="1287" max="1287" width="8.7109375" customWidth="1"/>
    <col min="1288" max="1288" width="8.42578125" customWidth="1"/>
    <col min="1289" max="1289" width="8.5703125" customWidth="1"/>
    <col min="1290" max="1290" width="10.140625" customWidth="1"/>
    <col min="1293" max="1293" width="14.140625" customWidth="1"/>
    <col min="1537" max="1537" width="18.7109375" customWidth="1"/>
    <col min="1538" max="1538" width="7.5703125" customWidth="1"/>
    <col min="1539" max="1539" width="7.28515625" customWidth="1"/>
    <col min="1540" max="1540" width="7.140625" customWidth="1"/>
    <col min="1541" max="1541" width="8.42578125" customWidth="1"/>
    <col min="1542" max="1542" width="8.85546875" customWidth="1"/>
    <col min="1543" max="1543" width="8.7109375" customWidth="1"/>
    <col min="1544" max="1544" width="8.42578125" customWidth="1"/>
    <col min="1545" max="1545" width="8.5703125" customWidth="1"/>
    <col min="1546" max="1546" width="10.140625" customWidth="1"/>
    <col min="1549" max="1549" width="14.140625" customWidth="1"/>
    <col min="1793" max="1793" width="18.7109375" customWidth="1"/>
    <col min="1794" max="1794" width="7.5703125" customWidth="1"/>
    <col min="1795" max="1795" width="7.28515625" customWidth="1"/>
    <col min="1796" max="1796" width="7.140625" customWidth="1"/>
    <col min="1797" max="1797" width="8.42578125" customWidth="1"/>
    <col min="1798" max="1798" width="8.85546875" customWidth="1"/>
    <col min="1799" max="1799" width="8.7109375" customWidth="1"/>
    <col min="1800" max="1800" width="8.42578125" customWidth="1"/>
    <col min="1801" max="1801" width="8.5703125" customWidth="1"/>
    <col min="1802" max="1802" width="10.140625" customWidth="1"/>
    <col min="1805" max="1805" width="14.140625" customWidth="1"/>
    <col min="2049" max="2049" width="18.7109375" customWidth="1"/>
    <col min="2050" max="2050" width="7.5703125" customWidth="1"/>
    <col min="2051" max="2051" width="7.28515625" customWidth="1"/>
    <col min="2052" max="2052" width="7.140625" customWidth="1"/>
    <col min="2053" max="2053" width="8.42578125" customWidth="1"/>
    <col min="2054" max="2054" width="8.85546875" customWidth="1"/>
    <col min="2055" max="2055" width="8.7109375" customWidth="1"/>
    <col min="2056" max="2056" width="8.42578125" customWidth="1"/>
    <col min="2057" max="2057" width="8.5703125" customWidth="1"/>
    <col min="2058" max="2058" width="10.140625" customWidth="1"/>
    <col min="2061" max="2061" width="14.140625" customWidth="1"/>
    <col min="2305" max="2305" width="18.7109375" customWidth="1"/>
    <col min="2306" max="2306" width="7.5703125" customWidth="1"/>
    <col min="2307" max="2307" width="7.28515625" customWidth="1"/>
    <col min="2308" max="2308" width="7.140625" customWidth="1"/>
    <col min="2309" max="2309" width="8.42578125" customWidth="1"/>
    <col min="2310" max="2310" width="8.85546875" customWidth="1"/>
    <col min="2311" max="2311" width="8.7109375" customWidth="1"/>
    <col min="2312" max="2312" width="8.42578125" customWidth="1"/>
    <col min="2313" max="2313" width="8.5703125" customWidth="1"/>
    <col min="2314" max="2314" width="10.140625" customWidth="1"/>
    <col min="2317" max="2317" width="14.140625" customWidth="1"/>
    <col min="2561" max="2561" width="18.7109375" customWidth="1"/>
    <col min="2562" max="2562" width="7.5703125" customWidth="1"/>
    <col min="2563" max="2563" width="7.28515625" customWidth="1"/>
    <col min="2564" max="2564" width="7.140625" customWidth="1"/>
    <col min="2565" max="2565" width="8.42578125" customWidth="1"/>
    <col min="2566" max="2566" width="8.85546875" customWidth="1"/>
    <col min="2567" max="2567" width="8.7109375" customWidth="1"/>
    <col min="2568" max="2568" width="8.42578125" customWidth="1"/>
    <col min="2569" max="2569" width="8.5703125" customWidth="1"/>
    <col min="2570" max="2570" width="10.140625" customWidth="1"/>
    <col min="2573" max="2573" width="14.140625" customWidth="1"/>
    <col min="2817" max="2817" width="18.7109375" customWidth="1"/>
    <col min="2818" max="2818" width="7.5703125" customWidth="1"/>
    <col min="2819" max="2819" width="7.28515625" customWidth="1"/>
    <col min="2820" max="2820" width="7.140625" customWidth="1"/>
    <col min="2821" max="2821" width="8.42578125" customWidth="1"/>
    <col min="2822" max="2822" width="8.85546875" customWidth="1"/>
    <col min="2823" max="2823" width="8.7109375" customWidth="1"/>
    <col min="2824" max="2824" width="8.42578125" customWidth="1"/>
    <col min="2825" max="2825" width="8.5703125" customWidth="1"/>
    <col min="2826" max="2826" width="10.140625" customWidth="1"/>
    <col min="2829" max="2829" width="14.140625" customWidth="1"/>
    <col min="3073" max="3073" width="18.7109375" customWidth="1"/>
    <col min="3074" max="3074" width="7.5703125" customWidth="1"/>
    <col min="3075" max="3075" width="7.28515625" customWidth="1"/>
    <col min="3076" max="3076" width="7.140625" customWidth="1"/>
    <col min="3077" max="3077" width="8.42578125" customWidth="1"/>
    <col min="3078" max="3078" width="8.85546875" customWidth="1"/>
    <col min="3079" max="3079" width="8.7109375" customWidth="1"/>
    <col min="3080" max="3080" width="8.42578125" customWidth="1"/>
    <col min="3081" max="3081" width="8.5703125" customWidth="1"/>
    <col min="3082" max="3082" width="10.140625" customWidth="1"/>
    <col min="3085" max="3085" width="14.140625" customWidth="1"/>
    <col min="3329" max="3329" width="18.7109375" customWidth="1"/>
    <col min="3330" max="3330" width="7.5703125" customWidth="1"/>
    <col min="3331" max="3331" width="7.28515625" customWidth="1"/>
    <col min="3332" max="3332" width="7.140625" customWidth="1"/>
    <col min="3333" max="3333" width="8.42578125" customWidth="1"/>
    <col min="3334" max="3334" width="8.85546875" customWidth="1"/>
    <col min="3335" max="3335" width="8.7109375" customWidth="1"/>
    <col min="3336" max="3336" width="8.42578125" customWidth="1"/>
    <col min="3337" max="3337" width="8.5703125" customWidth="1"/>
    <col min="3338" max="3338" width="10.140625" customWidth="1"/>
    <col min="3341" max="3341" width="14.140625" customWidth="1"/>
    <col min="3585" max="3585" width="18.7109375" customWidth="1"/>
    <col min="3586" max="3586" width="7.5703125" customWidth="1"/>
    <col min="3587" max="3587" width="7.28515625" customWidth="1"/>
    <col min="3588" max="3588" width="7.140625" customWidth="1"/>
    <col min="3589" max="3589" width="8.42578125" customWidth="1"/>
    <col min="3590" max="3590" width="8.85546875" customWidth="1"/>
    <col min="3591" max="3591" width="8.7109375" customWidth="1"/>
    <col min="3592" max="3592" width="8.42578125" customWidth="1"/>
    <col min="3593" max="3593" width="8.5703125" customWidth="1"/>
    <col min="3594" max="3594" width="10.140625" customWidth="1"/>
    <col min="3597" max="3597" width="14.140625" customWidth="1"/>
    <col min="3841" max="3841" width="18.7109375" customWidth="1"/>
    <col min="3842" max="3842" width="7.5703125" customWidth="1"/>
    <col min="3843" max="3843" width="7.28515625" customWidth="1"/>
    <col min="3844" max="3844" width="7.140625" customWidth="1"/>
    <col min="3845" max="3845" width="8.42578125" customWidth="1"/>
    <col min="3846" max="3846" width="8.85546875" customWidth="1"/>
    <col min="3847" max="3847" width="8.7109375" customWidth="1"/>
    <col min="3848" max="3848" width="8.42578125" customWidth="1"/>
    <col min="3849" max="3849" width="8.5703125" customWidth="1"/>
    <col min="3850" max="3850" width="10.140625" customWidth="1"/>
    <col min="3853" max="3853" width="14.140625" customWidth="1"/>
    <col min="4097" max="4097" width="18.7109375" customWidth="1"/>
    <col min="4098" max="4098" width="7.5703125" customWidth="1"/>
    <col min="4099" max="4099" width="7.28515625" customWidth="1"/>
    <col min="4100" max="4100" width="7.140625" customWidth="1"/>
    <col min="4101" max="4101" width="8.42578125" customWidth="1"/>
    <col min="4102" max="4102" width="8.85546875" customWidth="1"/>
    <col min="4103" max="4103" width="8.7109375" customWidth="1"/>
    <col min="4104" max="4104" width="8.42578125" customWidth="1"/>
    <col min="4105" max="4105" width="8.5703125" customWidth="1"/>
    <col min="4106" max="4106" width="10.140625" customWidth="1"/>
    <col min="4109" max="4109" width="14.140625" customWidth="1"/>
    <col min="4353" max="4353" width="18.7109375" customWidth="1"/>
    <col min="4354" max="4354" width="7.5703125" customWidth="1"/>
    <col min="4355" max="4355" width="7.28515625" customWidth="1"/>
    <col min="4356" max="4356" width="7.140625" customWidth="1"/>
    <col min="4357" max="4357" width="8.42578125" customWidth="1"/>
    <col min="4358" max="4358" width="8.85546875" customWidth="1"/>
    <col min="4359" max="4359" width="8.7109375" customWidth="1"/>
    <col min="4360" max="4360" width="8.42578125" customWidth="1"/>
    <col min="4361" max="4361" width="8.5703125" customWidth="1"/>
    <col min="4362" max="4362" width="10.140625" customWidth="1"/>
    <col min="4365" max="4365" width="14.140625" customWidth="1"/>
    <col min="4609" max="4609" width="18.7109375" customWidth="1"/>
    <col min="4610" max="4610" width="7.5703125" customWidth="1"/>
    <col min="4611" max="4611" width="7.28515625" customWidth="1"/>
    <col min="4612" max="4612" width="7.140625" customWidth="1"/>
    <col min="4613" max="4613" width="8.42578125" customWidth="1"/>
    <col min="4614" max="4614" width="8.85546875" customWidth="1"/>
    <col min="4615" max="4615" width="8.7109375" customWidth="1"/>
    <col min="4616" max="4616" width="8.42578125" customWidth="1"/>
    <col min="4617" max="4617" width="8.5703125" customWidth="1"/>
    <col min="4618" max="4618" width="10.140625" customWidth="1"/>
    <col min="4621" max="4621" width="14.140625" customWidth="1"/>
    <col min="4865" max="4865" width="18.7109375" customWidth="1"/>
    <col min="4866" max="4866" width="7.5703125" customWidth="1"/>
    <col min="4867" max="4867" width="7.28515625" customWidth="1"/>
    <col min="4868" max="4868" width="7.140625" customWidth="1"/>
    <col min="4869" max="4869" width="8.42578125" customWidth="1"/>
    <col min="4870" max="4870" width="8.85546875" customWidth="1"/>
    <col min="4871" max="4871" width="8.7109375" customWidth="1"/>
    <col min="4872" max="4872" width="8.42578125" customWidth="1"/>
    <col min="4873" max="4873" width="8.5703125" customWidth="1"/>
    <col min="4874" max="4874" width="10.140625" customWidth="1"/>
    <col min="4877" max="4877" width="14.140625" customWidth="1"/>
    <col min="5121" max="5121" width="18.7109375" customWidth="1"/>
    <col min="5122" max="5122" width="7.5703125" customWidth="1"/>
    <col min="5123" max="5123" width="7.28515625" customWidth="1"/>
    <col min="5124" max="5124" width="7.140625" customWidth="1"/>
    <col min="5125" max="5125" width="8.42578125" customWidth="1"/>
    <col min="5126" max="5126" width="8.85546875" customWidth="1"/>
    <col min="5127" max="5127" width="8.7109375" customWidth="1"/>
    <col min="5128" max="5128" width="8.42578125" customWidth="1"/>
    <col min="5129" max="5129" width="8.5703125" customWidth="1"/>
    <col min="5130" max="5130" width="10.140625" customWidth="1"/>
    <col min="5133" max="5133" width="14.140625" customWidth="1"/>
    <col min="5377" max="5377" width="18.7109375" customWidth="1"/>
    <col min="5378" max="5378" width="7.5703125" customWidth="1"/>
    <col min="5379" max="5379" width="7.28515625" customWidth="1"/>
    <col min="5380" max="5380" width="7.140625" customWidth="1"/>
    <col min="5381" max="5381" width="8.42578125" customWidth="1"/>
    <col min="5382" max="5382" width="8.85546875" customWidth="1"/>
    <col min="5383" max="5383" width="8.7109375" customWidth="1"/>
    <col min="5384" max="5384" width="8.42578125" customWidth="1"/>
    <col min="5385" max="5385" width="8.5703125" customWidth="1"/>
    <col min="5386" max="5386" width="10.140625" customWidth="1"/>
    <col min="5389" max="5389" width="14.140625" customWidth="1"/>
    <col min="5633" max="5633" width="18.7109375" customWidth="1"/>
    <col min="5634" max="5634" width="7.5703125" customWidth="1"/>
    <col min="5635" max="5635" width="7.28515625" customWidth="1"/>
    <col min="5636" max="5636" width="7.140625" customWidth="1"/>
    <col min="5637" max="5637" width="8.42578125" customWidth="1"/>
    <col min="5638" max="5638" width="8.85546875" customWidth="1"/>
    <col min="5639" max="5639" width="8.7109375" customWidth="1"/>
    <col min="5640" max="5640" width="8.42578125" customWidth="1"/>
    <col min="5641" max="5641" width="8.5703125" customWidth="1"/>
    <col min="5642" max="5642" width="10.140625" customWidth="1"/>
    <col min="5645" max="5645" width="14.140625" customWidth="1"/>
    <col min="5889" max="5889" width="18.7109375" customWidth="1"/>
    <col min="5890" max="5890" width="7.5703125" customWidth="1"/>
    <col min="5891" max="5891" width="7.28515625" customWidth="1"/>
    <col min="5892" max="5892" width="7.140625" customWidth="1"/>
    <col min="5893" max="5893" width="8.42578125" customWidth="1"/>
    <col min="5894" max="5894" width="8.85546875" customWidth="1"/>
    <col min="5895" max="5895" width="8.7109375" customWidth="1"/>
    <col min="5896" max="5896" width="8.42578125" customWidth="1"/>
    <col min="5897" max="5897" width="8.5703125" customWidth="1"/>
    <col min="5898" max="5898" width="10.140625" customWidth="1"/>
    <col min="5901" max="5901" width="14.140625" customWidth="1"/>
    <col min="6145" max="6145" width="18.7109375" customWidth="1"/>
    <col min="6146" max="6146" width="7.5703125" customWidth="1"/>
    <col min="6147" max="6147" width="7.28515625" customWidth="1"/>
    <col min="6148" max="6148" width="7.140625" customWidth="1"/>
    <col min="6149" max="6149" width="8.42578125" customWidth="1"/>
    <col min="6150" max="6150" width="8.85546875" customWidth="1"/>
    <col min="6151" max="6151" width="8.7109375" customWidth="1"/>
    <col min="6152" max="6152" width="8.42578125" customWidth="1"/>
    <col min="6153" max="6153" width="8.5703125" customWidth="1"/>
    <col min="6154" max="6154" width="10.140625" customWidth="1"/>
    <col min="6157" max="6157" width="14.140625" customWidth="1"/>
    <col min="6401" max="6401" width="18.7109375" customWidth="1"/>
    <col min="6402" max="6402" width="7.5703125" customWidth="1"/>
    <col min="6403" max="6403" width="7.28515625" customWidth="1"/>
    <col min="6404" max="6404" width="7.140625" customWidth="1"/>
    <col min="6405" max="6405" width="8.42578125" customWidth="1"/>
    <col min="6406" max="6406" width="8.85546875" customWidth="1"/>
    <col min="6407" max="6407" width="8.7109375" customWidth="1"/>
    <col min="6408" max="6408" width="8.42578125" customWidth="1"/>
    <col min="6409" max="6409" width="8.5703125" customWidth="1"/>
    <col min="6410" max="6410" width="10.140625" customWidth="1"/>
    <col min="6413" max="6413" width="14.140625" customWidth="1"/>
    <col min="6657" max="6657" width="18.7109375" customWidth="1"/>
    <col min="6658" max="6658" width="7.5703125" customWidth="1"/>
    <col min="6659" max="6659" width="7.28515625" customWidth="1"/>
    <col min="6660" max="6660" width="7.140625" customWidth="1"/>
    <col min="6661" max="6661" width="8.42578125" customWidth="1"/>
    <col min="6662" max="6662" width="8.85546875" customWidth="1"/>
    <col min="6663" max="6663" width="8.7109375" customWidth="1"/>
    <col min="6664" max="6664" width="8.42578125" customWidth="1"/>
    <col min="6665" max="6665" width="8.5703125" customWidth="1"/>
    <col min="6666" max="6666" width="10.140625" customWidth="1"/>
    <col min="6669" max="6669" width="14.140625" customWidth="1"/>
    <col min="6913" max="6913" width="18.7109375" customWidth="1"/>
    <col min="6914" max="6914" width="7.5703125" customWidth="1"/>
    <col min="6915" max="6915" width="7.28515625" customWidth="1"/>
    <col min="6916" max="6916" width="7.140625" customWidth="1"/>
    <col min="6917" max="6917" width="8.42578125" customWidth="1"/>
    <col min="6918" max="6918" width="8.85546875" customWidth="1"/>
    <col min="6919" max="6919" width="8.7109375" customWidth="1"/>
    <col min="6920" max="6920" width="8.42578125" customWidth="1"/>
    <col min="6921" max="6921" width="8.5703125" customWidth="1"/>
    <col min="6922" max="6922" width="10.140625" customWidth="1"/>
    <col min="6925" max="6925" width="14.140625" customWidth="1"/>
    <col min="7169" max="7169" width="18.7109375" customWidth="1"/>
    <col min="7170" max="7170" width="7.5703125" customWidth="1"/>
    <col min="7171" max="7171" width="7.28515625" customWidth="1"/>
    <col min="7172" max="7172" width="7.140625" customWidth="1"/>
    <col min="7173" max="7173" width="8.42578125" customWidth="1"/>
    <col min="7174" max="7174" width="8.85546875" customWidth="1"/>
    <col min="7175" max="7175" width="8.7109375" customWidth="1"/>
    <col min="7176" max="7176" width="8.42578125" customWidth="1"/>
    <col min="7177" max="7177" width="8.5703125" customWidth="1"/>
    <col min="7178" max="7178" width="10.140625" customWidth="1"/>
    <col min="7181" max="7181" width="14.140625" customWidth="1"/>
    <col min="7425" max="7425" width="18.7109375" customWidth="1"/>
    <col min="7426" max="7426" width="7.5703125" customWidth="1"/>
    <col min="7427" max="7427" width="7.28515625" customWidth="1"/>
    <col min="7428" max="7428" width="7.140625" customWidth="1"/>
    <col min="7429" max="7429" width="8.42578125" customWidth="1"/>
    <col min="7430" max="7430" width="8.85546875" customWidth="1"/>
    <col min="7431" max="7431" width="8.7109375" customWidth="1"/>
    <col min="7432" max="7432" width="8.42578125" customWidth="1"/>
    <col min="7433" max="7433" width="8.5703125" customWidth="1"/>
    <col min="7434" max="7434" width="10.140625" customWidth="1"/>
    <col min="7437" max="7437" width="14.140625" customWidth="1"/>
    <col min="7681" max="7681" width="18.7109375" customWidth="1"/>
    <col min="7682" max="7682" width="7.5703125" customWidth="1"/>
    <col min="7683" max="7683" width="7.28515625" customWidth="1"/>
    <col min="7684" max="7684" width="7.140625" customWidth="1"/>
    <col min="7685" max="7685" width="8.42578125" customWidth="1"/>
    <col min="7686" max="7686" width="8.85546875" customWidth="1"/>
    <col min="7687" max="7687" width="8.7109375" customWidth="1"/>
    <col min="7688" max="7688" width="8.42578125" customWidth="1"/>
    <col min="7689" max="7689" width="8.5703125" customWidth="1"/>
    <col min="7690" max="7690" width="10.140625" customWidth="1"/>
    <col min="7693" max="7693" width="14.140625" customWidth="1"/>
    <col min="7937" max="7937" width="18.7109375" customWidth="1"/>
    <col min="7938" max="7938" width="7.5703125" customWidth="1"/>
    <col min="7939" max="7939" width="7.28515625" customWidth="1"/>
    <col min="7940" max="7940" width="7.140625" customWidth="1"/>
    <col min="7941" max="7941" width="8.42578125" customWidth="1"/>
    <col min="7942" max="7942" width="8.85546875" customWidth="1"/>
    <col min="7943" max="7943" width="8.7109375" customWidth="1"/>
    <col min="7944" max="7944" width="8.42578125" customWidth="1"/>
    <col min="7945" max="7945" width="8.5703125" customWidth="1"/>
    <col min="7946" max="7946" width="10.140625" customWidth="1"/>
    <col min="7949" max="7949" width="14.140625" customWidth="1"/>
    <col min="8193" max="8193" width="18.7109375" customWidth="1"/>
    <col min="8194" max="8194" width="7.5703125" customWidth="1"/>
    <col min="8195" max="8195" width="7.28515625" customWidth="1"/>
    <col min="8196" max="8196" width="7.140625" customWidth="1"/>
    <col min="8197" max="8197" width="8.42578125" customWidth="1"/>
    <col min="8198" max="8198" width="8.85546875" customWidth="1"/>
    <col min="8199" max="8199" width="8.7109375" customWidth="1"/>
    <col min="8200" max="8200" width="8.42578125" customWidth="1"/>
    <col min="8201" max="8201" width="8.5703125" customWidth="1"/>
    <col min="8202" max="8202" width="10.140625" customWidth="1"/>
    <col min="8205" max="8205" width="14.140625" customWidth="1"/>
    <col min="8449" max="8449" width="18.7109375" customWidth="1"/>
    <col min="8450" max="8450" width="7.5703125" customWidth="1"/>
    <col min="8451" max="8451" width="7.28515625" customWidth="1"/>
    <col min="8452" max="8452" width="7.140625" customWidth="1"/>
    <col min="8453" max="8453" width="8.42578125" customWidth="1"/>
    <col min="8454" max="8454" width="8.85546875" customWidth="1"/>
    <col min="8455" max="8455" width="8.7109375" customWidth="1"/>
    <col min="8456" max="8456" width="8.42578125" customWidth="1"/>
    <col min="8457" max="8457" width="8.5703125" customWidth="1"/>
    <col min="8458" max="8458" width="10.140625" customWidth="1"/>
    <col min="8461" max="8461" width="14.140625" customWidth="1"/>
    <col min="8705" max="8705" width="18.7109375" customWidth="1"/>
    <col min="8706" max="8706" width="7.5703125" customWidth="1"/>
    <col min="8707" max="8707" width="7.28515625" customWidth="1"/>
    <col min="8708" max="8708" width="7.140625" customWidth="1"/>
    <col min="8709" max="8709" width="8.42578125" customWidth="1"/>
    <col min="8710" max="8710" width="8.85546875" customWidth="1"/>
    <col min="8711" max="8711" width="8.7109375" customWidth="1"/>
    <col min="8712" max="8712" width="8.42578125" customWidth="1"/>
    <col min="8713" max="8713" width="8.5703125" customWidth="1"/>
    <col min="8714" max="8714" width="10.140625" customWidth="1"/>
    <col min="8717" max="8717" width="14.140625" customWidth="1"/>
    <col min="8961" max="8961" width="18.7109375" customWidth="1"/>
    <col min="8962" max="8962" width="7.5703125" customWidth="1"/>
    <col min="8963" max="8963" width="7.28515625" customWidth="1"/>
    <col min="8964" max="8964" width="7.140625" customWidth="1"/>
    <col min="8965" max="8965" width="8.42578125" customWidth="1"/>
    <col min="8966" max="8966" width="8.85546875" customWidth="1"/>
    <col min="8967" max="8967" width="8.7109375" customWidth="1"/>
    <col min="8968" max="8968" width="8.42578125" customWidth="1"/>
    <col min="8969" max="8969" width="8.5703125" customWidth="1"/>
    <col min="8970" max="8970" width="10.140625" customWidth="1"/>
    <col min="8973" max="8973" width="14.140625" customWidth="1"/>
    <col min="9217" max="9217" width="18.7109375" customWidth="1"/>
    <col min="9218" max="9218" width="7.5703125" customWidth="1"/>
    <col min="9219" max="9219" width="7.28515625" customWidth="1"/>
    <col min="9220" max="9220" width="7.140625" customWidth="1"/>
    <col min="9221" max="9221" width="8.42578125" customWidth="1"/>
    <col min="9222" max="9222" width="8.85546875" customWidth="1"/>
    <col min="9223" max="9223" width="8.7109375" customWidth="1"/>
    <col min="9224" max="9224" width="8.42578125" customWidth="1"/>
    <col min="9225" max="9225" width="8.5703125" customWidth="1"/>
    <col min="9226" max="9226" width="10.140625" customWidth="1"/>
    <col min="9229" max="9229" width="14.140625" customWidth="1"/>
    <col min="9473" max="9473" width="18.7109375" customWidth="1"/>
    <col min="9474" max="9474" width="7.5703125" customWidth="1"/>
    <col min="9475" max="9475" width="7.28515625" customWidth="1"/>
    <col min="9476" max="9476" width="7.140625" customWidth="1"/>
    <col min="9477" max="9477" width="8.42578125" customWidth="1"/>
    <col min="9478" max="9478" width="8.85546875" customWidth="1"/>
    <col min="9479" max="9479" width="8.7109375" customWidth="1"/>
    <col min="9480" max="9480" width="8.42578125" customWidth="1"/>
    <col min="9481" max="9481" width="8.5703125" customWidth="1"/>
    <col min="9482" max="9482" width="10.140625" customWidth="1"/>
    <col min="9485" max="9485" width="14.140625" customWidth="1"/>
    <col min="9729" max="9729" width="18.7109375" customWidth="1"/>
    <col min="9730" max="9730" width="7.5703125" customWidth="1"/>
    <col min="9731" max="9731" width="7.28515625" customWidth="1"/>
    <col min="9732" max="9732" width="7.140625" customWidth="1"/>
    <col min="9733" max="9733" width="8.42578125" customWidth="1"/>
    <col min="9734" max="9734" width="8.85546875" customWidth="1"/>
    <col min="9735" max="9735" width="8.7109375" customWidth="1"/>
    <col min="9736" max="9736" width="8.42578125" customWidth="1"/>
    <col min="9737" max="9737" width="8.5703125" customWidth="1"/>
    <col min="9738" max="9738" width="10.140625" customWidth="1"/>
    <col min="9741" max="9741" width="14.140625" customWidth="1"/>
    <col min="9985" max="9985" width="18.7109375" customWidth="1"/>
    <col min="9986" max="9986" width="7.5703125" customWidth="1"/>
    <col min="9987" max="9987" width="7.28515625" customWidth="1"/>
    <col min="9988" max="9988" width="7.140625" customWidth="1"/>
    <col min="9989" max="9989" width="8.42578125" customWidth="1"/>
    <col min="9990" max="9990" width="8.85546875" customWidth="1"/>
    <col min="9991" max="9991" width="8.7109375" customWidth="1"/>
    <col min="9992" max="9992" width="8.42578125" customWidth="1"/>
    <col min="9993" max="9993" width="8.5703125" customWidth="1"/>
    <col min="9994" max="9994" width="10.140625" customWidth="1"/>
    <col min="9997" max="9997" width="14.140625" customWidth="1"/>
    <col min="10241" max="10241" width="18.7109375" customWidth="1"/>
    <col min="10242" max="10242" width="7.5703125" customWidth="1"/>
    <col min="10243" max="10243" width="7.28515625" customWidth="1"/>
    <col min="10244" max="10244" width="7.140625" customWidth="1"/>
    <col min="10245" max="10245" width="8.42578125" customWidth="1"/>
    <col min="10246" max="10246" width="8.85546875" customWidth="1"/>
    <col min="10247" max="10247" width="8.7109375" customWidth="1"/>
    <col min="10248" max="10248" width="8.42578125" customWidth="1"/>
    <col min="10249" max="10249" width="8.5703125" customWidth="1"/>
    <col min="10250" max="10250" width="10.140625" customWidth="1"/>
    <col min="10253" max="10253" width="14.140625" customWidth="1"/>
    <col min="10497" max="10497" width="18.7109375" customWidth="1"/>
    <col min="10498" max="10498" width="7.5703125" customWidth="1"/>
    <col min="10499" max="10499" width="7.28515625" customWidth="1"/>
    <col min="10500" max="10500" width="7.140625" customWidth="1"/>
    <col min="10501" max="10501" width="8.42578125" customWidth="1"/>
    <col min="10502" max="10502" width="8.85546875" customWidth="1"/>
    <col min="10503" max="10503" width="8.7109375" customWidth="1"/>
    <col min="10504" max="10504" width="8.42578125" customWidth="1"/>
    <col min="10505" max="10505" width="8.5703125" customWidth="1"/>
    <col min="10506" max="10506" width="10.140625" customWidth="1"/>
    <col min="10509" max="10509" width="14.140625" customWidth="1"/>
    <col min="10753" max="10753" width="18.7109375" customWidth="1"/>
    <col min="10754" max="10754" width="7.5703125" customWidth="1"/>
    <col min="10755" max="10755" width="7.28515625" customWidth="1"/>
    <col min="10756" max="10756" width="7.140625" customWidth="1"/>
    <col min="10757" max="10757" width="8.42578125" customWidth="1"/>
    <col min="10758" max="10758" width="8.85546875" customWidth="1"/>
    <col min="10759" max="10759" width="8.7109375" customWidth="1"/>
    <col min="10760" max="10760" width="8.42578125" customWidth="1"/>
    <col min="10761" max="10761" width="8.5703125" customWidth="1"/>
    <col min="10762" max="10762" width="10.140625" customWidth="1"/>
    <col min="10765" max="10765" width="14.140625" customWidth="1"/>
    <col min="11009" max="11009" width="18.7109375" customWidth="1"/>
    <col min="11010" max="11010" width="7.5703125" customWidth="1"/>
    <col min="11011" max="11011" width="7.28515625" customWidth="1"/>
    <col min="11012" max="11012" width="7.140625" customWidth="1"/>
    <col min="11013" max="11013" width="8.42578125" customWidth="1"/>
    <col min="11014" max="11014" width="8.85546875" customWidth="1"/>
    <col min="11015" max="11015" width="8.7109375" customWidth="1"/>
    <col min="11016" max="11016" width="8.42578125" customWidth="1"/>
    <col min="11017" max="11017" width="8.5703125" customWidth="1"/>
    <col min="11018" max="11018" width="10.140625" customWidth="1"/>
    <col min="11021" max="11021" width="14.140625" customWidth="1"/>
    <col min="11265" max="11265" width="18.7109375" customWidth="1"/>
    <col min="11266" max="11266" width="7.5703125" customWidth="1"/>
    <col min="11267" max="11267" width="7.28515625" customWidth="1"/>
    <col min="11268" max="11268" width="7.140625" customWidth="1"/>
    <col min="11269" max="11269" width="8.42578125" customWidth="1"/>
    <col min="11270" max="11270" width="8.85546875" customWidth="1"/>
    <col min="11271" max="11271" width="8.7109375" customWidth="1"/>
    <col min="11272" max="11272" width="8.42578125" customWidth="1"/>
    <col min="11273" max="11273" width="8.5703125" customWidth="1"/>
    <col min="11274" max="11274" width="10.140625" customWidth="1"/>
    <col min="11277" max="11277" width="14.140625" customWidth="1"/>
    <col min="11521" max="11521" width="18.7109375" customWidth="1"/>
    <col min="11522" max="11522" width="7.5703125" customWidth="1"/>
    <col min="11523" max="11523" width="7.28515625" customWidth="1"/>
    <col min="11524" max="11524" width="7.140625" customWidth="1"/>
    <col min="11525" max="11525" width="8.42578125" customWidth="1"/>
    <col min="11526" max="11526" width="8.85546875" customWidth="1"/>
    <col min="11527" max="11527" width="8.7109375" customWidth="1"/>
    <col min="11528" max="11528" width="8.42578125" customWidth="1"/>
    <col min="11529" max="11529" width="8.5703125" customWidth="1"/>
    <col min="11530" max="11530" width="10.140625" customWidth="1"/>
    <col min="11533" max="11533" width="14.140625" customWidth="1"/>
    <col min="11777" max="11777" width="18.7109375" customWidth="1"/>
    <col min="11778" max="11778" width="7.5703125" customWidth="1"/>
    <col min="11779" max="11779" width="7.28515625" customWidth="1"/>
    <col min="11780" max="11780" width="7.140625" customWidth="1"/>
    <col min="11781" max="11781" width="8.42578125" customWidth="1"/>
    <col min="11782" max="11782" width="8.85546875" customWidth="1"/>
    <col min="11783" max="11783" width="8.7109375" customWidth="1"/>
    <col min="11784" max="11784" width="8.42578125" customWidth="1"/>
    <col min="11785" max="11785" width="8.5703125" customWidth="1"/>
    <col min="11786" max="11786" width="10.140625" customWidth="1"/>
    <col min="11789" max="11789" width="14.140625" customWidth="1"/>
    <col min="12033" max="12033" width="18.7109375" customWidth="1"/>
    <col min="12034" max="12034" width="7.5703125" customWidth="1"/>
    <col min="12035" max="12035" width="7.28515625" customWidth="1"/>
    <col min="12036" max="12036" width="7.140625" customWidth="1"/>
    <col min="12037" max="12037" width="8.42578125" customWidth="1"/>
    <col min="12038" max="12038" width="8.85546875" customWidth="1"/>
    <col min="12039" max="12039" width="8.7109375" customWidth="1"/>
    <col min="12040" max="12040" width="8.42578125" customWidth="1"/>
    <col min="12041" max="12041" width="8.5703125" customWidth="1"/>
    <col min="12042" max="12042" width="10.140625" customWidth="1"/>
    <col min="12045" max="12045" width="14.140625" customWidth="1"/>
    <col min="12289" max="12289" width="18.7109375" customWidth="1"/>
    <col min="12290" max="12290" width="7.5703125" customWidth="1"/>
    <col min="12291" max="12291" width="7.28515625" customWidth="1"/>
    <col min="12292" max="12292" width="7.140625" customWidth="1"/>
    <col min="12293" max="12293" width="8.42578125" customWidth="1"/>
    <col min="12294" max="12294" width="8.85546875" customWidth="1"/>
    <col min="12295" max="12295" width="8.7109375" customWidth="1"/>
    <col min="12296" max="12296" width="8.42578125" customWidth="1"/>
    <col min="12297" max="12297" width="8.5703125" customWidth="1"/>
    <col min="12298" max="12298" width="10.140625" customWidth="1"/>
    <col min="12301" max="12301" width="14.140625" customWidth="1"/>
    <col min="12545" max="12545" width="18.7109375" customWidth="1"/>
    <col min="12546" max="12546" width="7.5703125" customWidth="1"/>
    <col min="12547" max="12547" width="7.28515625" customWidth="1"/>
    <col min="12548" max="12548" width="7.140625" customWidth="1"/>
    <col min="12549" max="12549" width="8.42578125" customWidth="1"/>
    <col min="12550" max="12550" width="8.85546875" customWidth="1"/>
    <col min="12551" max="12551" width="8.7109375" customWidth="1"/>
    <col min="12552" max="12552" width="8.42578125" customWidth="1"/>
    <col min="12553" max="12553" width="8.5703125" customWidth="1"/>
    <col min="12554" max="12554" width="10.140625" customWidth="1"/>
    <col min="12557" max="12557" width="14.140625" customWidth="1"/>
    <col min="12801" max="12801" width="18.7109375" customWidth="1"/>
    <col min="12802" max="12802" width="7.5703125" customWidth="1"/>
    <col min="12803" max="12803" width="7.28515625" customWidth="1"/>
    <col min="12804" max="12804" width="7.140625" customWidth="1"/>
    <col min="12805" max="12805" width="8.42578125" customWidth="1"/>
    <col min="12806" max="12806" width="8.85546875" customWidth="1"/>
    <col min="12807" max="12807" width="8.7109375" customWidth="1"/>
    <col min="12808" max="12808" width="8.42578125" customWidth="1"/>
    <col min="12809" max="12809" width="8.5703125" customWidth="1"/>
    <col min="12810" max="12810" width="10.140625" customWidth="1"/>
    <col min="12813" max="12813" width="14.140625" customWidth="1"/>
    <col min="13057" max="13057" width="18.7109375" customWidth="1"/>
    <col min="13058" max="13058" width="7.5703125" customWidth="1"/>
    <col min="13059" max="13059" width="7.28515625" customWidth="1"/>
    <col min="13060" max="13060" width="7.140625" customWidth="1"/>
    <col min="13061" max="13061" width="8.42578125" customWidth="1"/>
    <col min="13062" max="13062" width="8.85546875" customWidth="1"/>
    <col min="13063" max="13063" width="8.7109375" customWidth="1"/>
    <col min="13064" max="13064" width="8.42578125" customWidth="1"/>
    <col min="13065" max="13065" width="8.5703125" customWidth="1"/>
    <col min="13066" max="13066" width="10.140625" customWidth="1"/>
    <col min="13069" max="13069" width="14.140625" customWidth="1"/>
    <col min="13313" max="13313" width="18.7109375" customWidth="1"/>
    <col min="13314" max="13314" width="7.5703125" customWidth="1"/>
    <col min="13315" max="13315" width="7.28515625" customWidth="1"/>
    <col min="13316" max="13316" width="7.140625" customWidth="1"/>
    <col min="13317" max="13317" width="8.42578125" customWidth="1"/>
    <col min="13318" max="13318" width="8.85546875" customWidth="1"/>
    <col min="13319" max="13319" width="8.7109375" customWidth="1"/>
    <col min="13320" max="13320" width="8.42578125" customWidth="1"/>
    <col min="13321" max="13321" width="8.5703125" customWidth="1"/>
    <col min="13322" max="13322" width="10.140625" customWidth="1"/>
    <col min="13325" max="13325" width="14.140625" customWidth="1"/>
    <col min="13569" max="13569" width="18.7109375" customWidth="1"/>
    <col min="13570" max="13570" width="7.5703125" customWidth="1"/>
    <col min="13571" max="13571" width="7.28515625" customWidth="1"/>
    <col min="13572" max="13572" width="7.140625" customWidth="1"/>
    <col min="13573" max="13573" width="8.42578125" customWidth="1"/>
    <col min="13574" max="13574" width="8.85546875" customWidth="1"/>
    <col min="13575" max="13575" width="8.7109375" customWidth="1"/>
    <col min="13576" max="13576" width="8.42578125" customWidth="1"/>
    <col min="13577" max="13577" width="8.5703125" customWidth="1"/>
    <col min="13578" max="13578" width="10.140625" customWidth="1"/>
    <col min="13581" max="13581" width="14.140625" customWidth="1"/>
    <col min="13825" max="13825" width="18.7109375" customWidth="1"/>
    <col min="13826" max="13826" width="7.5703125" customWidth="1"/>
    <col min="13827" max="13827" width="7.28515625" customWidth="1"/>
    <col min="13828" max="13828" width="7.140625" customWidth="1"/>
    <col min="13829" max="13829" width="8.42578125" customWidth="1"/>
    <col min="13830" max="13830" width="8.85546875" customWidth="1"/>
    <col min="13831" max="13831" width="8.7109375" customWidth="1"/>
    <col min="13832" max="13832" width="8.42578125" customWidth="1"/>
    <col min="13833" max="13833" width="8.5703125" customWidth="1"/>
    <col min="13834" max="13834" width="10.140625" customWidth="1"/>
    <col min="13837" max="13837" width="14.140625" customWidth="1"/>
    <col min="14081" max="14081" width="18.7109375" customWidth="1"/>
    <col min="14082" max="14082" width="7.5703125" customWidth="1"/>
    <col min="14083" max="14083" width="7.28515625" customWidth="1"/>
    <col min="14084" max="14084" width="7.140625" customWidth="1"/>
    <col min="14085" max="14085" width="8.42578125" customWidth="1"/>
    <col min="14086" max="14086" width="8.85546875" customWidth="1"/>
    <col min="14087" max="14087" width="8.7109375" customWidth="1"/>
    <col min="14088" max="14088" width="8.42578125" customWidth="1"/>
    <col min="14089" max="14089" width="8.5703125" customWidth="1"/>
    <col min="14090" max="14090" width="10.140625" customWidth="1"/>
    <col min="14093" max="14093" width="14.140625" customWidth="1"/>
    <col min="14337" max="14337" width="18.7109375" customWidth="1"/>
    <col min="14338" max="14338" width="7.5703125" customWidth="1"/>
    <col min="14339" max="14339" width="7.28515625" customWidth="1"/>
    <col min="14340" max="14340" width="7.140625" customWidth="1"/>
    <col min="14341" max="14341" width="8.42578125" customWidth="1"/>
    <col min="14342" max="14342" width="8.85546875" customWidth="1"/>
    <col min="14343" max="14343" width="8.7109375" customWidth="1"/>
    <col min="14344" max="14344" width="8.42578125" customWidth="1"/>
    <col min="14345" max="14345" width="8.5703125" customWidth="1"/>
    <col min="14346" max="14346" width="10.140625" customWidth="1"/>
    <col min="14349" max="14349" width="14.140625" customWidth="1"/>
    <col min="14593" max="14593" width="18.7109375" customWidth="1"/>
    <col min="14594" max="14594" width="7.5703125" customWidth="1"/>
    <col min="14595" max="14595" width="7.28515625" customWidth="1"/>
    <col min="14596" max="14596" width="7.140625" customWidth="1"/>
    <col min="14597" max="14597" width="8.42578125" customWidth="1"/>
    <col min="14598" max="14598" width="8.85546875" customWidth="1"/>
    <col min="14599" max="14599" width="8.7109375" customWidth="1"/>
    <col min="14600" max="14600" width="8.42578125" customWidth="1"/>
    <col min="14601" max="14601" width="8.5703125" customWidth="1"/>
    <col min="14602" max="14602" width="10.140625" customWidth="1"/>
    <col min="14605" max="14605" width="14.140625" customWidth="1"/>
    <col min="14849" max="14849" width="18.7109375" customWidth="1"/>
    <col min="14850" max="14850" width="7.5703125" customWidth="1"/>
    <col min="14851" max="14851" width="7.28515625" customWidth="1"/>
    <col min="14852" max="14852" width="7.140625" customWidth="1"/>
    <col min="14853" max="14853" width="8.42578125" customWidth="1"/>
    <col min="14854" max="14854" width="8.85546875" customWidth="1"/>
    <col min="14855" max="14855" width="8.7109375" customWidth="1"/>
    <col min="14856" max="14856" width="8.42578125" customWidth="1"/>
    <col min="14857" max="14857" width="8.5703125" customWidth="1"/>
    <col min="14858" max="14858" width="10.140625" customWidth="1"/>
    <col min="14861" max="14861" width="14.140625" customWidth="1"/>
    <col min="15105" max="15105" width="18.7109375" customWidth="1"/>
    <col min="15106" max="15106" width="7.5703125" customWidth="1"/>
    <col min="15107" max="15107" width="7.28515625" customWidth="1"/>
    <col min="15108" max="15108" width="7.140625" customWidth="1"/>
    <col min="15109" max="15109" width="8.42578125" customWidth="1"/>
    <col min="15110" max="15110" width="8.85546875" customWidth="1"/>
    <col min="15111" max="15111" width="8.7109375" customWidth="1"/>
    <col min="15112" max="15112" width="8.42578125" customWidth="1"/>
    <col min="15113" max="15113" width="8.5703125" customWidth="1"/>
    <col min="15114" max="15114" width="10.140625" customWidth="1"/>
    <col min="15117" max="15117" width="14.140625" customWidth="1"/>
    <col min="15361" max="15361" width="18.7109375" customWidth="1"/>
    <col min="15362" max="15362" width="7.5703125" customWidth="1"/>
    <col min="15363" max="15363" width="7.28515625" customWidth="1"/>
    <col min="15364" max="15364" width="7.140625" customWidth="1"/>
    <col min="15365" max="15365" width="8.42578125" customWidth="1"/>
    <col min="15366" max="15366" width="8.85546875" customWidth="1"/>
    <col min="15367" max="15367" width="8.7109375" customWidth="1"/>
    <col min="15368" max="15368" width="8.42578125" customWidth="1"/>
    <col min="15369" max="15369" width="8.5703125" customWidth="1"/>
    <col min="15370" max="15370" width="10.140625" customWidth="1"/>
    <col min="15373" max="15373" width="14.140625" customWidth="1"/>
    <col min="15617" max="15617" width="18.7109375" customWidth="1"/>
    <col min="15618" max="15618" width="7.5703125" customWidth="1"/>
    <col min="15619" max="15619" width="7.28515625" customWidth="1"/>
    <col min="15620" max="15620" width="7.140625" customWidth="1"/>
    <col min="15621" max="15621" width="8.42578125" customWidth="1"/>
    <col min="15622" max="15622" width="8.85546875" customWidth="1"/>
    <col min="15623" max="15623" width="8.7109375" customWidth="1"/>
    <col min="15624" max="15624" width="8.42578125" customWidth="1"/>
    <col min="15625" max="15625" width="8.5703125" customWidth="1"/>
    <col min="15626" max="15626" width="10.140625" customWidth="1"/>
    <col min="15629" max="15629" width="14.140625" customWidth="1"/>
    <col min="15873" max="15873" width="18.7109375" customWidth="1"/>
    <col min="15874" max="15874" width="7.5703125" customWidth="1"/>
    <col min="15875" max="15875" width="7.28515625" customWidth="1"/>
    <col min="15876" max="15876" width="7.140625" customWidth="1"/>
    <col min="15877" max="15877" width="8.42578125" customWidth="1"/>
    <col min="15878" max="15878" width="8.85546875" customWidth="1"/>
    <col min="15879" max="15879" width="8.7109375" customWidth="1"/>
    <col min="15880" max="15880" width="8.42578125" customWidth="1"/>
    <col min="15881" max="15881" width="8.5703125" customWidth="1"/>
    <col min="15882" max="15882" width="10.140625" customWidth="1"/>
    <col min="15885" max="15885" width="14.140625" customWidth="1"/>
    <col min="16129" max="16129" width="18.7109375" customWidth="1"/>
    <col min="16130" max="16130" width="7.5703125" customWidth="1"/>
    <col min="16131" max="16131" width="7.28515625" customWidth="1"/>
    <col min="16132" max="16132" width="7.140625" customWidth="1"/>
    <col min="16133" max="16133" width="8.42578125" customWidth="1"/>
    <col min="16134" max="16134" width="8.85546875" customWidth="1"/>
    <col min="16135" max="16135" width="8.7109375" customWidth="1"/>
    <col min="16136" max="16136" width="8.42578125" customWidth="1"/>
    <col min="16137" max="16137" width="8.5703125" customWidth="1"/>
    <col min="16138" max="16138" width="10.140625" customWidth="1"/>
    <col min="16141" max="16141" width="14.140625" customWidth="1"/>
  </cols>
  <sheetData>
    <row r="1" spans="1:14" ht="15.75" x14ac:dyDescent="0.25">
      <c r="A1" s="371" t="s">
        <v>262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</row>
    <row r="2" spans="1:14" ht="15.75" x14ac:dyDescent="0.25">
      <c r="A2" s="371" t="s">
        <v>461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</row>
    <row r="3" spans="1:14" x14ac:dyDescent="0.25">
      <c r="A3" s="31"/>
    </row>
    <row r="4" spans="1:14" ht="31.5" customHeight="1" x14ac:dyDescent="0.25">
      <c r="A4" s="196" t="s">
        <v>60</v>
      </c>
      <c r="B4" s="196" t="s">
        <v>263</v>
      </c>
      <c r="C4" s="372" t="s">
        <v>264</v>
      </c>
      <c r="D4" s="196" t="s">
        <v>265</v>
      </c>
      <c r="E4" s="196" t="s">
        <v>266</v>
      </c>
      <c r="F4" s="196"/>
      <c r="G4" s="196"/>
      <c r="H4" s="196"/>
      <c r="I4" s="196"/>
      <c r="J4" s="196"/>
      <c r="K4" s="196"/>
      <c r="L4" s="196"/>
      <c r="M4" s="196"/>
    </row>
    <row r="5" spans="1:14" x14ac:dyDescent="0.25">
      <c r="A5" s="196"/>
      <c r="B5" s="196"/>
      <c r="C5" s="373"/>
      <c r="D5" s="196"/>
      <c r="E5" s="196" t="s">
        <v>267</v>
      </c>
      <c r="F5" s="196"/>
      <c r="G5" s="196"/>
      <c r="H5" s="196" t="s">
        <v>66</v>
      </c>
      <c r="I5" s="196"/>
      <c r="J5" s="196"/>
      <c r="K5" s="196"/>
      <c r="L5" s="196"/>
      <c r="M5" s="196"/>
    </row>
    <row r="6" spans="1:14" ht="77.25" customHeight="1" x14ac:dyDescent="0.25">
      <c r="A6" s="196"/>
      <c r="B6" s="196"/>
      <c r="C6" s="373"/>
      <c r="D6" s="196"/>
      <c r="E6" s="196"/>
      <c r="F6" s="196"/>
      <c r="G6" s="196"/>
      <c r="H6" s="370" t="s">
        <v>268</v>
      </c>
      <c r="I6" s="370"/>
      <c r="J6" s="370"/>
      <c r="K6" s="370" t="s">
        <v>269</v>
      </c>
      <c r="L6" s="370"/>
      <c r="M6" s="370"/>
    </row>
    <row r="7" spans="1:14" ht="45" x14ac:dyDescent="0.25">
      <c r="A7" s="196"/>
      <c r="B7" s="196"/>
      <c r="C7" s="374"/>
      <c r="D7" s="196"/>
      <c r="E7" s="110" t="s">
        <v>446</v>
      </c>
      <c r="F7" s="110" t="s">
        <v>447</v>
      </c>
      <c r="G7" s="70" t="s">
        <v>448</v>
      </c>
      <c r="H7" s="110" t="s">
        <v>449</v>
      </c>
      <c r="I7" s="94" t="s">
        <v>447</v>
      </c>
      <c r="J7" s="70" t="s">
        <v>450</v>
      </c>
      <c r="K7" s="94" t="s">
        <v>446</v>
      </c>
      <c r="L7" s="94" t="s">
        <v>447</v>
      </c>
      <c r="M7" s="70" t="s">
        <v>451</v>
      </c>
    </row>
    <row r="8" spans="1:14" x14ac:dyDescent="0.25">
      <c r="A8" s="32">
        <v>1</v>
      </c>
      <c r="B8" s="32">
        <v>2</v>
      </c>
      <c r="C8" s="32"/>
      <c r="D8" s="32">
        <v>3</v>
      </c>
      <c r="E8" s="110">
        <v>4</v>
      </c>
      <c r="F8" s="110">
        <v>5</v>
      </c>
      <c r="G8" s="32">
        <v>6</v>
      </c>
      <c r="H8" s="110">
        <v>7</v>
      </c>
      <c r="I8" s="32">
        <v>8</v>
      </c>
      <c r="J8" s="32">
        <v>9</v>
      </c>
      <c r="K8" s="32">
        <v>10</v>
      </c>
      <c r="L8" s="32">
        <v>11</v>
      </c>
      <c r="M8" s="32">
        <v>12</v>
      </c>
    </row>
    <row r="9" spans="1:14" s="29" customFormat="1" ht="38.65" customHeight="1" x14ac:dyDescent="0.2">
      <c r="A9" s="33" t="s">
        <v>270</v>
      </c>
      <c r="B9" s="34">
        <v>1</v>
      </c>
      <c r="C9" s="34"/>
      <c r="D9" s="34" t="s">
        <v>207</v>
      </c>
      <c r="E9" s="107">
        <f t="shared" ref="E9:G9" si="0">E10+E26</f>
        <v>13282970.559999999</v>
      </c>
      <c r="F9" s="107">
        <f t="shared" si="0"/>
        <v>12651840</v>
      </c>
      <c r="G9" s="107">
        <f t="shared" si="0"/>
        <v>13049940</v>
      </c>
      <c r="H9" s="107">
        <f>E9</f>
        <v>13282970.559999999</v>
      </c>
      <c r="I9" s="107">
        <f>F9</f>
        <v>12651840</v>
      </c>
      <c r="J9" s="35">
        <f>G9</f>
        <v>13049940</v>
      </c>
      <c r="K9" s="33"/>
      <c r="L9" s="33"/>
      <c r="M9" s="33"/>
      <c r="N9" s="60">
        <f>Лист4!F139</f>
        <v>13282970.560000001</v>
      </c>
    </row>
    <row r="10" spans="1:14" s="29" customFormat="1" ht="54.2" customHeight="1" x14ac:dyDescent="0.2">
      <c r="A10" s="33" t="s">
        <v>271</v>
      </c>
      <c r="B10" s="34">
        <v>1001</v>
      </c>
      <c r="C10" s="34"/>
      <c r="D10" s="34">
        <v>2024</v>
      </c>
      <c r="E10" s="107">
        <f>E12+E13+E14+E15+E16+E17+E18+E19+E20+E21+E22+E23</f>
        <v>184182.62</v>
      </c>
      <c r="F10" s="108">
        <v>0</v>
      </c>
      <c r="G10" s="33">
        <v>0</v>
      </c>
      <c r="H10" s="107">
        <f>H12+H13+H14+H15+H16+H17+H18+H19+H20+H21+H22+H23</f>
        <v>184182.62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60">
        <f>N9-E9</f>
        <v>0</v>
      </c>
    </row>
    <row r="11" spans="1:14" x14ac:dyDescent="0.25">
      <c r="A11" s="36" t="s">
        <v>63</v>
      </c>
      <c r="B11" s="69" t="s">
        <v>207</v>
      </c>
      <c r="C11" s="69"/>
      <c r="D11" s="69" t="s">
        <v>207</v>
      </c>
      <c r="E11" s="121"/>
      <c r="F11" s="122"/>
      <c r="G11" s="38"/>
      <c r="H11" s="156"/>
      <c r="I11" s="38"/>
      <c r="J11" s="38"/>
      <c r="K11" s="38"/>
      <c r="L11" s="38"/>
      <c r="M11" s="38"/>
    </row>
    <row r="12" spans="1:14" ht="19.5" customHeight="1" x14ac:dyDescent="0.25">
      <c r="A12" s="36" t="s">
        <v>224</v>
      </c>
      <c r="B12" s="69" t="s">
        <v>225</v>
      </c>
      <c r="C12" s="69">
        <v>1210</v>
      </c>
      <c r="D12" s="34">
        <v>2024</v>
      </c>
      <c r="E12" s="153">
        <v>0</v>
      </c>
      <c r="F12" s="122"/>
      <c r="G12" s="38"/>
      <c r="H12" s="156">
        <f>E12</f>
        <v>0</v>
      </c>
      <c r="I12" s="38"/>
      <c r="J12" s="38"/>
      <c r="K12" s="38"/>
      <c r="L12" s="38"/>
      <c r="M12" s="38"/>
    </row>
    <row r="13" spans="1:14" ht="19.5" customHeight="1" x14ac:dyDescent="0.25">
      <c r="A13" s="39" t="s">
        <v>224</v>
      </c>
      <c r="B13" s="69" t="s">
        <v>225</v>
      </c>
      <c r="C13" s="69">
        <v>1240</v>
      </c>
      <c r="D13" s="34">
        <v>2024</v>
      </c>
      <c r="E13" s="153">
        <v>0</v>
      </c>
      <c r="F13" s="122"/>
      <c r="G13" s="38"/>
      <c r="H13" s="156">
        <v>0</v>
      </c>
      <c r="I13" s="38"/>
      <c r="J13" s="38"/>
      <c r="K13" s="38"/>
      <c r="L13" s="38"/>
      <c r="M13" s="38"/>
      <c r="N13" t="s">
        <v>418</v>
      </c>
    </row>
    <row r="14" spans="1:14" ht="23.85" customHeight="1" x14ac:dyDescent="0.25">
      <c r="A14" s="38" t="s">
        <v>237</v>
      </c>
      <c r="B14" s="69" t="s">
        <v>240</v>
      </c>
      <c r="C14" s="171">
        <v>1240</v>
      </c>
      <c r="D14" s="34">
        <v>2024</v>
      </c>
      <c r="E14" s="153">
        <f t="shared" ref="E14:E23" si="1">H14</f>
        <v>0</v>
      </c>
      <c r="F14" s="122"/>
      <c r="G14" s="38"/>
      <c r="H14" s="121">
        <v>0</v>
      </c>
      <c r="I14" s="38"/>
      <c r="J14" s="38"/>
      <c r="K14" s="38"/>
      <c r="L14" s="38"/>
      <c r="M14" s="38"/>
    </row>
    <row r="15" spans="1:14" ht="19.5" customHeight="1" x14ac:dyDescent="0.25">
      <c r="A15" s="38" t="s">
        <v>237</v>
      </c>
      <c r="B15" s="69" t="s">
        <v>396</v>
      </c>
      <c r="C15" s="171">
        <v>1240</v>
      </c>
      <c r="D15" s="34">
        <v>2024</v>
      </c>
      <c r="E15" s="153">
        <v>0</v>
      </c>
      <c r="F15" s="122"/>
      <c r="G15" s="38"/>
      <c r="H15" s="156">
        <v>0</v>
      </c>
      <c r="I15" s="38"/>
      <c r="J15" s="38"/>
      <c r="K15" s="38"/>
      <c r="L15" s="38"/>
      <c r="M15" s="38"/>
    </row>
    <row r="16" spans="1:14" ht="19.5" customHeight="1" x14ac:dyDescent="0.25">
      <c r="A16" s="170" t="s">
        <v>237</v>
      </c>
      <c r="B16" s="171" t="s">
        <v>397</v>
      </c>
      <c r="C16" s="171">
        <v>1240</v>
      </c>
      <c r="D16" s="34">
        <v>2024</v>
      </c>
      <c r="E16" s="153">
        <f t="shared" si="1"/>
        <v>0</v>
      </c>
      <c r="F16" s="122"/>
      <c r="G16" s="170"/>
      <c r="H16" s="156">
        <v>0</v>
      </c>
      <c r="I16" s="170"/>
      <c r="J16" s="170"/>
      <c r="K16" s="170"/>
      <c r="L16" s="170"/>
      <c r="M16" s="170"/>
    </row>
    <row r="17" spans="1:14" ht="31.7" customHeight="1" x14ac:dyDescent="0.25">
      <c r="A17" s="38" t="s">
        <v>245</v>
      </c>
      <c r="B17" s="69" t="s">
        <v>410</v>
      </c>
      <c r="C17" s="171">
        <v>1240</v>
      </c>
      <c r="D17" s="34">
        <v>2024</v>
      </c>
      <c r="E17" s="153">
        <f t="shared" si="1"/>
        <v>0</v>
      </c>
      <c r="F17" s="122"/>
      <c r="G17" s="38"/>
      <c r="H17" s="121">
        <v>0</v>
      </c>
      <c r="I17" s="38"/>
      <c r="J17" s="38"/>
      <c r="K17" s="38"/>
      <c r="L17" s="38"/>
      <c r="M17" s="38"/>
    </row>
    <row r="18" spans="1:14" ht="26.25" customHeight="1" x14ac:dyDescent="0.25">
      <c r="A18" s="170" t="s">
        <v>416</v>
      </c>
      <c r="B18" s="171" t="s">
        <v>244</v>
      </c>
      <c r="C18" s="171">
        <v>1240</v>
      </c>
      <c r="D18" s="34">
        <v>2024</v>
      </c>
      <c r="E18" s="153">
        <f t="shared" si="1"/>
        <v>0</v>
      </c>
      <c r="F18" s="122"/>
      <c r="G18" s="170"/>
      <c r="H18" s="121">
        <v>0</v>
      </c>
      <c r="I18" s="170"/>
      <c r="J18" s="170"/>
      <c r="K18" s="170"/>
      <c r="L18" s="170"/>
      <c r="M18" s="170"/>
    </row>
    <row r="19" spans="1:14" ht="21" customHeight="1" x14ac:dyDescent="0.25">
      <c r="A19" s="123" t="s">
        <v>245</v>
      </c>
      <c r="B19" s="171" t="s">
        <v>246</v>
      </c>
      <c r="C19" s="171">
        <v>1240</v>
      </c>
      <c r="D19" s="34">
        <v>2024</v>
      </c>
      <c r="E19" s="153">
        <f t="shared" si="1"/>
        <v>0</v>
      </c>
      <c r="F19" s="122"/>
      <c r="G19" s="170"/>
      <c r="H19" s="121">
        <v>0</v>
      </c>
      <c r="I19" s="170"/>
      <c r="J19" s="170"/>
      <c r="K19" s="170"/>
      <c r="L19" s="170"/>
      <c r="M19" s="170"/>
    </row>
    <row r="20" spans="1:14" ht="25.5" customHeight="1" x14ac:dyDescent="0.25">
      <c r="A20" s="38" t="s">
        <v>257</v>
      </c>
      <c r="B20" s="69" t="s">
        <v>464</v>
      </c>
      <c r="C20" s="171">
        <v>1240</v>
      </c>
      <c r="D20" s="34">
        <v>2024</v>
      </c>
      <c r="E20" s="153">
        <f t="shared" si="1"/>
        <v>115467</v>
      </c>
      <c r="F20" s="122"/>
      <c r="G20" s="38"/>
      <c r="H20" s="121">
        <v>115467</v>
      </c>
      <c r="I20" s="38"/>
      <c r="J20" s="38"/>
      <c r="K20" s="38"/>
      <c r="L20" s="38"/>
      <c r="M20" s="38"/>
    </row>
    <row r="21" spans="1:14" ht="27.75" customHeight="1" x14ac:dyDescent="0.25">
      <c r="A21" s="38" t="s">
        <v>257</v>
      </c>
      <c r="B21" s="69" t="s">
        <v>465</v>
      </c>
      <c r="C21" s="69">
        <v>5000</v>
      </c>
      <c r="D21" s="34">
        <v>2024</v>
      </c>
      <c r="E21" s="153">
        <f t="shared" si="1"/>
        <v>68715.62</v>
      </c>
      <c r="F21" s="122"/>
      <c r="G21" s="38"/>
      <c r="H21" s="121">
        <v>68715.62</v>
      </c>
      <c r="I21" s="38"/>
      <c r="J21" s="38"/>
      <c r="K21" s="38"/>
      <c r="L21" s="38"/>
      <c r="M21" s="38"/>
    </row>
    <row r="22" spans="1:14" ht="30.75" customHeight="1" x14ac:dyDescent="0.25">
      <c r="A22" s="38" t="s">
        <v>257</v>
      </c>
      <c r="B22" s="155" t="s">
        <v>310</v>
      </c>
      <c r="C22" s="155">
        <v>5200</v>
      </c>
      <c r="D22" s="34">
        <v>2024</v>
      </c>
      <c r="E22" s="153">
        <f t="shared" si="1"/>
        <v>0</v>
      </c>
      <c r="F22" s="122"/>
      <c r="G22" s="38"/>
      <c r="H22" s="121">
        <v>0</v>
      </c>
      <c r="I22" s="38"/>
      <c r="J22" s="38"/>
      <c r="K22" s="38"/>
      <c r="L22" s="38"/>
      <c r="M22" s="38"/>
    </row>
    <row r="23" spans="1:14" ht="35.25" customHeight="1" x14ac:dyDescent="0.25">
      <c r="A23" s="123" t="s">
        <v>318</v>
      </c>
      <c r="B23" s="186" t="s">
        <v>310</v>
      </c>
      <c r="C23" s="171">
        <v>6000</v>
      </c>
      <c r="D23" s="34">
        <v>2024</v>
      </c>
      <c r="E23" s="153">
        <f t="shared" si="1"/>
        <v>0</v>
      </c>
      <c r="F23" s="122"/>
      <c r="G23" s="170"/>
      <c r="H23" s="121">
        <v>0</v>
      </c>
      <c r="I23" s="170"/>
      <c r="J23" s="170"/>
      <c r="K23" s="170"/>
      <c r="L23" s="170"/>
      <c r="M23" s="170"/>
    </row>
    <row r="24" spans="1:14" s="29" customFormat="1" ht="36" customHeight="1" x14ac:dyDescent="0.2">
      <c r="A24" s="33" t="s">
        <v>272</v>
      </c>
      <c r="B24" s="34">
        <v>2001</v>
      </c>
      <c r="C24" s="34"/>
      <c r="D24" s="34">
        <v>2025</v>
      </c>
      <c r="E24" s="107">
        <f>E26</f>
        <v>13098787.939999999</v>
      </c>
      <c r="F24" s="107">
        <f t="shared" ref="F24:J24" si="2">F26</f>
        <v>12651840</v>
      </c>
      <c r="G24" s="35">
        <f t="shared" si="2"/>
        <v>13049940</v>
      </c>
      <c r="H24" s="107">
        <f t="shared" ref="H24:H81" si="3">E24</f>
        <v>13098787.939999999</v>
      </c>
      <c r="I24" s="35">
        <f t="shared" si="2"/>
        <v>12561840</v>
      </c>
      <c r="J24" s="35">
        <f t="shared" si="2"/>
        <v>12959940</v>
      </c>
      <c r="K24" s="35"/>
      <c r="L24" s="35"/>
      <c r="M24" s="35"/>
    </row>
    <row r="25" spans="1:14" x14ac:dyDescent="0.25">
      <c r="A25" s="40" t="s">
        <v>63</v>
      </c>
      <c r="B25" s="69" t="s">
        <v>207</v>
      </c>
      <c r="C25" s="69"/>
      <c r="D25" s="38"/>
      <c r="E25" s="122"/>
      <c r="F25" s="122"/>
      <c r="G25" s="38"/>
      <c r="H25" s="107">
        <f t="shared" si="3"/>
        <v>0</v>
      </c>
      <c r="I25" s="38"/>
      <c r="J25" s="38"/>
      <c r="K25" s="38"/>
      <c r="L25" s="38"/>
      <c r="M25" s="38"/>
    </row>
    <row r="26" spans="1:14" s="29" customFormat="1" ht="31.5" x14ac:dyDescent="0.2">
      <c r="A26" s="41" t="s">
        <v>273</v>
      </c>
      <c r="B26" s="34"/>
      <c r="C26" s="34"/>
      <c r="D26" s="69"/>
      <c r="E26" s="107">
        <f>E28+E32+E58+E59+E60+E77+E78+E80+E85</f>
        <v>13098787.939999999</v>
      </c>
      <c r="F26" s="107">
        <f>F28+F32+F57</f>
        <v>12651840</v>
      </c>
      <c r="G26" s="35">
        <f>G28+G32+G57</f>
        <v>13049940</v>
      </c>
      <c r="H26" s="107">
        <f t="shared" si="3"/>
        <v>13098787.939999999</v>
      </c>
      <c r="I26" s="35">
        <f>I28+I32+I57</f>
        <v>12561840</v>
      </c>
      <c r="J26" s="35">
        <f>J28+J32+J57</f>
        <v>12959940</v>
      </c>
      <c r="K26" s="33"/>
      <c r="L26" s="33"/>
      <c r="M26" s="33"/>
    </row>
    <row r="27" spans="1:14" x14ac:dyDescent="0.25">
      <c r="A27" s="41" t="s">
        <v>217</v>
      </c>
      <c r="B27" s="69"/>
      <c r="C27" s="69"/>
      <c r="D27" s="34"/>
      <c r="E27" s="122"/>
      <c r="F27" s="122"/>
      <c r="G27" s="38"/>
      <c r="H27" s="121">
        <f t="shared" si="3"/>
        <v>0</v>
      </c>
      <c r="I27" s="38"/>
      <c r="J27" s="38"/>
      <c r="K27" s="38"/>
      <c r="L27" s="38"/>
      <c r="M27" s="38"/>
    </row>
    <row r="28" spans="1:14" s="29" customFormat="1" ht="52.5" customHeight="1" x14ac:dyDescent="0.2">
      <c r="A28" s="105" t="s">
        <v>274</v>
      </c>
      <c r="B28" s="106"/>
      <c r="C28" s="106"/>
      <c r="D28" s="110"/>
      <c r="E28" s="107">
        <f>E29+E30+E31</f>
        <v>284889.16000000003</v>
      </c>
      <c r="F28" s="107">
        <f t="shared" ref="F28:G28" si="4">F29+F30+F31</f>
        <v>276000</v>
      </c>
      <c r="G28" s="107">
        <f t="shared" si="4"/>
        <v>276000</v>
      </c>
      <c r="H28" s="107">
        <f t="shared" si="3"/>
        <v>284889.16000000003</v>
      </c>
      <c r="I28" s="107">
        <f t="shared" ref="I28:J28" si="5">I29+I30+I31</f>
        <v>276000</v>
      </c>
      <c r="J28" s="107">
        <f t="shared" si="5"/>
        <v>276000</v>
      </c>
      <c r="K28" s="108"/>
      <c r="L28" s="108"/>
      <c r="M28" s="108"/>
      <c r="N28" s="147"/>
    </row>
    <row r="29" spans="1:14" ht="36" x14ac:dyDescent="0.25">
      <c r="A29" s="143" t="s">
        <v>224</v>
      </c>
      <c r="B29" s="110" t="s">
        <v>225</v>
      </c>
      <c r="C29" s="116" t="s">
        <v>453</v>
      </c>
      <c r="D29" s="110"/>
      <c r="E29" s="121">
        <v>49000</v>
      </c>
      <c r="F29" s="148">
        <v>49000</v>
      </c>
      <c r="G29" s="148">
        <v>49000</v>
      </c>
      <c r="H29" s="121">
        <f t="shared" si="3"/>
        <v>49000</v>
      </c>
      <c r="I29" s="148">
        <f t="shared" ref="I29:J30" si="6">F29</f>
        <v>49000</v>
      </c>
      <c r="J29" s="148">
        <f t="shared" si="6"/>
        <v>49000</v>
      </c>
      <c r="K29" s="122"/>
      <c r="L29" s="122"/>
      <c r="M29" s="122"/>
      <c r="N29" s="149"/>
    </row>
    <row r="30" spans="1:14" ht="36" x14ac:dyDescent="0.25">
      <c r="A30" s="143" t="s">
        <v>224</v>
      </c>
      <c r="B30" s="110" t="s">
        <v>225</v>
      </c>
      <c r="C30" s="116" t="s">
        <v>417</v>
      </c>
      <c r="D30" s="110"/>
      <c r="E30" s="121">
        <v>8889.16</v>
      </c>
      <c r="F30" s="148">
        <v>0</v>
      </c>
      <c r="G30" s="148">
        <v>0</v>
      </c>
      <c r="H30" s="121">
        <f t="shared" si="3"/>
        <v>8889.16</v>
      </c>
      <c r="I30" s="148">
        <f t="shared" si="6"/>
        <v>0</v>
      </c>
      <c r="J30" s="148">
        <f t="shared" si="6"/>
        <v>0</v>
      </c>
      <c r="K30" s="122"/>
      <c r="L30" s="122"/>
      <c r="M30" s="122"/>
      <c r="N30" s="149"/>
    </row>
    <row r="31" spans="1:14" ht="36" x14ac:dyDescent="0.25">
      <c r="A31" s="123" t="s">
        <v>311</v>
      </c>
      <c r="B31" s="110" t="s">
        <v>308</v>
      </c>
      <c r="C31" s="116" t="s">
        <v>453</v>
      </c>
      <c r="D31" s="110"/>
      <c r="E31" s="121">
        <v>227000</v>
      </c>
      <c r="F31" s="148">
        <v>227000</v>
      </c>
      <c r="G31" s="148">
        <v>227000</v>
      </c>
      <c r="H31" s="121">
        <f t="shared" ref="H31" si="7">E31</f>
        <v>227000</v>
      </c>
      <c r="I31" s="148">
        <f t="shared" ref="I31" si="8">F31</f>
        <v>227000</v>
      </c>
      <c r="J31" s="148">
        <f t="shared" ref="J31" si="9">G31</f>
        <v>227000</v>
      </c>
      <c r="K31" s="122"/>
      <c r="L31" s="122"/>
      <c r="M31" s="122"/>
      <c r="N31" s="149"/>
    </row>
    <row r="32" spans="1:14" s="29" customFormat="1" ht="21" x14ac:dyDescent="0.2">
      <c r="A32" s="105" t="s">
        <v>275</v>
      </c>
      <c r="B32" s="106"/>
      <c r="C32" s="106"/>
      <c r="D32" s="110"/>
      <c r="E32" s="107">
        <f>E33+E34+E35+E44+E45+E46+E47+E48+E49</f>
        <v>8446998.7300000004</v>
      </c>
      <c r="F32" s="107">
        <f>F33+F34+F35+F44+F46+F49+F56</f>
        <v>8383700</v>
      </c>
      <c r="G32" s="107">
        <f>G33+G34+G35+G44+G46+G49+G56</f>
        <v>8680400</v>
      </c>
      <c r="H32" s="107">
        <f>H33+H34+H35+H44+H45+H46+H47+H48+H49</f>
        <v>8446998.7300000004</v>
      </c>
      <c r="I32" s="107">
        <f>I33+I34+I35+I44+I46+I49+I56</f>
        <v>8383700</v>
      </c>
      <c r="J32" s="107">
        <f>J33+J34+J35+J44+J46+J49+J56</f>
        <v>8680400</v>
      </c>
      <c r="K32" s="108"/>
      <c r="L32" s="108"/>
      <c r="M32" s="108"/>
      <c r="N32" s="147" t="s">
        <v>394</v>
      </c>
    </row>
    <row r="33" spans="1:14" x14ac:dyDescent="0.25">
      <c r="A33" s="143" t="s">
        <v>224</v>
      </c>
      <c r="B33" s="110" t="s">
        <v>225</v>
      </c>
      <c r="C33" s="110">
        <v>1240</v>
      </c>
      <c r="D33" s="106"/>
      <c r="E33" s="121">
        <v>52700</v>
      </c>
      <c r="F33" s="121">
        <v>52700</v>
      </c>
      <c r="G33" s="121">
        <v>52700</v>
      </c>
      <c r="H33" s="121">
        <f t="shared" si="3"/>
        <v>52700</v>
      </c>
      <c r="I33" s="121">
        <f t="shared" ref="I33:J36" si="10">F33</f>
        <v>52700</v>
      </c>
      <c r="J33" s="121">
        <f t="shared" si="10"/>
        <v>52700</v>
      </c>
      <c r="K33" s="122"/>
      <c r="L33" s="122"/>
      <c r="M33" s="122"/>
      <c r="N33" s="149"/>
    </row>
    <row r="34" spans="1:14" x14ac:dyDescent="0.25">
      <c r="A34" s="143" t="s">
        <v>224</v>
      </c>
      <c r="B34" s="110" t="s">
        <v>225</v>
      </c>
      <c r="C34" s="110">
        <v>1241</v>
      </c>
      <c r="D34" s="106"/>
      <c r="E34" s="121">
        <v>13409.11</v>
      </c>
      <c r="F34" s="121">
        <v>0</v>
      </c>
      <c r="G34" s="121">
        <v>0</v>
      </c>
      <c r="H34" s="121">
        <f t="shared" si="3"/>
        <v>13409.11</v>
      </c>
      <c r="I34" s="121">
        <f t="shared" si="10"/>
        <v>0</v>
      </c>
      <c r="J34" s="121">
        <f t="shared" si="10"/>
        <v>0</v>
      </c>
      <c r="K34" s="122"/>
      <c r="L34" s="122"/>
      <c r="M34" s="122"/>
      <c r="N34" s="149"/>
    </row>
    <row r="35" spans="1:14" s="29" customFormat="1" ht="12.75" x14ac:dyDescent="0.2">
      <c r="A35" s="105" t="s">
        <v>237</v>
      </c>
      <c r="B35" s="106"/>
      <c r="C35" s="106"/>
      <c r="D35" s="110"/>
      <c r="E35" s="107">
        <f>E36+E37+E38+E39+E40+E41+E42+E43</f>
        <v>2153344.7600000002</v>
      </c>
      <c r="F35" s="107">
        <f>F36+F37+F38+F39+F40+F42</f>
        <v>2248000</v>
      </c>
      <c r="G35" s="107">
        <f>G36+G37+G38+G39+G40+G42</f>
        <v>2384400</v>
      </c>
      <c r="H35" s="107">
        <f t="shared" si="3"/>
        <v>2153344.7600000002</v>
      </c>
      <c r="I35" s="107">
        <f t="shared" si="10"/>
        <v>2248000</v>
      </c>
      <c r="J35" s="107">
        <f t="shared" si="10"/>
        <v>2384400</v>
      </c>
      <c r="K35" s="108"/>
      <c r="L35" s="108"/>
      <c r="M35" s="108"/>
      <c r="N35" s="147" t="str">
        <f>$N$32</f>
        <v>Проверено</v>
      </c>
    </row>
    <row r="36" spans="1:14" ht="22.5" x14ac:dyDescent="0.25">
      <c r="A36" s="123" t="s">
        <v>239</v>
      </c>
      <c r="B36" s="110" t="s">
        <v>462</v>
      </c>
      <c r="C36" s="110">
        <v>1240</v>
      </c>
      <c r="D36" s="110"/>
      <c r="E36" s="121">
        <v>276200</v>
      </c>
      <c r="F36" s="121">
        <v>288200</v>
      </c>
      <c r="G36" s="121">
        <v>299700</v>
      </c>
      <c r="H36" s="121">
        <f t="shared" si="3"/>
        <v>276200</v>
      </c>
      <c r="I36" s="121">
        <f t="shared" si="10"/>
        <v>288200</v>
      </c>
      <c r="J36" s="121">
        <f t="shared" si="10"/>
        <v>299700</v>
      </c>
      <c r="K36" s="122"/>
      <c r="L36" s="122"/>
      <c r="M36" s="122"/>
      <c r="N36" s="149"/>
    </row>
    <row r="37" spans="1:14" ht="22.5" x14ac:dyDescent="0.25">
      <c r="A37" s="123" t="s">
        <v>239</v>
      </c>
      <c r="B37" s="110" t="s">
        <v>240</v>
      </c>
      <c r="C37" s="110">
        <v>1241</v>
      </c>
      <c r="D37" s="110"/>
      <c r="E37" s="121">
        <v>5827.04</v>
      </c>
      <c r="F37" s="126">
        <v>0</v>
      </c>
      <c r="G37" s="126">
        <v>0</v>
      </c>
      <c r="H37" s="121">
        <f>E37</f>
        <v>5827.04</v>
      </c>
      <c r="I37" s="126">
        <v>0</v>
      </c>
      <c r="J37" s="126">
        <v>0</v>
      </c>
      <c r="K37" s="122"/>
      <c r="L37" s="122"/>
      <c r="M37" s="122"/>
      <c r="N37" s="149"/>
    </row>
    <row r="38" spans="1:14" ht="22.5" x14ac:dyDescent="0.25">
      <c r="A38" s="123" t="s">
        <v>241</v>
      </c>
      <c r="B38" s="110" t="s">
        <v>396</v>
      </c>
      <c r="C38" s="110">
        <v>1240</v>
      </c>
      <c r="D38" s="110"/>
      <c r="E38" s="121">
        <v>777200</v>
      </c>
      <c r="F38" s="121">
        <v>850900</v>
      </c>
      <c r="G38" s="121">
        <v>931300</v>
      </c>
      <c r="H38" s="121">
        <f t="shared" si="3"/>
        <v>777200</v>
      </c>
      <c r="I38" s="121">
        <f t="shared" ref="I38:J55" si="11">F38</f>
        <v>850900</v>
      </c>
      <c r="J38" s="121">
        <f t="shared" si="11"/>
        <v>931300</v>
      </c>
      <c r="K38" s="122"/>
      <c r="L38" s="122"/>
      <c r="M38" s="122"/>
      <c r="N38" s="149"/>
    </row>
    <row r="39" spans="1:14" ht="22.5" x14ac:dyDescent="0.25">
      <c r="A39" s="123" t="s">
        <v>241</v>
      </c>
      <c r="B39" s="110" t="s">
        <v>396</v>
      </c>
      <c r="C39" s="110">
        <v>1241</v>
      </c>
      <c r="D39" s="110"/>
      <c r="E39" s="121">
        <v>34149.54</v>
      </c>
      <c r="F39" s="121"/>
      <c r="G39" s="121"/>
      <c r="H39" s="121">
        <f t="shared" si="3"/>
        <v>34149.54</v>
      </c>
      <c r="I39" s="121"/>
      <c r="J39" s="121"/>
      <c r="K39" s="122"/>
      <c r="L39" s="122"/>
      <c r="M39" s="122"/>
      <c r="N39" s="149"/>
    </row>
    <row r="40" spans="1:14" ht="22.5" x14ac:dyDescent="0.25">
      <c r="A40" s="123" t="s">
        <v>242</v>
      </c>
      <c r="B40" s="110" t="s">
        <v>397</v>
      </c>
      <c r="C40" s="110">
        <v>1240</v>
      </c>
      <c r="D40" s="110"/>
      <c r="E40" s="121">
        <v>864900</v>
      </c>
      <c r="F40" s="121">
        <v>906800</v>
      </c>
      <c r="G40" s="121">
        <v>943300</v>
      </c>
      <c r="H40" s="121">
        <f t="shared" si="3"/>
        <v>864900</v>
      </c>
      <c r="I40" s="121">
        <f t="shared" si="11"/>
        <v>906800</v>
      </c>
      <c r="J40" s="121">
        <f t="shared" si="11"/>
        <v>943300</v>
      </c>
      <c r="K40" s="122"/>
      <c r="L40" s="122"/>
      <c r="M40" s="122"/>
      <c r="N40" s="149"/>
    </row>
    <row r="41" spans="1:14" ht="22.5" x14ac:dyDescent="0.25">
      <c r="A41" s="123" t="s">
        <v>242</v>
      </c>
      <c r="B41" s="110" t="s">
        <v>397</v>
      </c>
      <c r="C41" s="110">
        <v>1241</v>
      </c>
      <c r="D41" s="110"/>
      <c r="E41" s="121">
        <v>100</v>
      </c>
      <c r="F41" s="121"/>
      <c r="G41" s="121"/>
      <c r="H41" s="121">
        <f t="shared" si="3"/>
        <v>100</v>
      </c>
      <c r="I41" s="121"/>
      <c r="J41" s="121"/>
      <c r="K41" s="122"/>
      <c r="L41" s="122"/>
      <c r="M41" s="122"/>
      <c r="N41" s="149"/>
    </row>
    <row r="42" spans="1:14" ht="33.75" x14ac:dyDescent="0.25">
      <c r="A42" s="123" t="s">
        <v>364</v>
      </c>
      <c r="B42" s="110" t="s">
        <v>361</v>
      </c>
      <c r="C42" s="110">
        <v>1240</v>
      </c>
      <c r="D42" s="110"/>
      <c r="E42" s="121">
        <v>193600</v>
      </c>
      <c r="F42" s="121">
        <v>202100</v>
      </c>
      <c r="G42" s="121">
        <v>210100</v>
      </c>
      <c r="H42" s="121">
        <f t="shared" si="3"/>
        <v>193600</v>
      </c>
      <c r="I42" s="121">
        <f>F42</f>
        <v>202100</v>
      </c>
      <c r="J42" s="121">
        <f>G42</f>
        <v>210100</v>
      </c>
      <c r="K42" s="122"/>
      <c r="L42" s="122"/>
      <c r="M42" s="122"/>
      <c r="N42" s="149"/>
    </row>
    <row r="43" spans="1:14" ht="33.75" x14ac:dyDescent="0.25">
      <c r="A43" s="123" t="s">
        <v>364</v>
      </c>
      <c r="B43" s="110" t="s">
        <v>361</v>
      </c>
      <c r="C43" s="110">
        <v>1241</v>
      </c>
      <c r="D43" s="110"/>
      <c r="E43" s="121">
        <v>1368.18</v>
      </c>
      <c r="F43" s="121"/>
      <c r="G43" s="121"/>
      <c r="H43" s="121">
        <f t="shared" si="3"/>
        <v>1368.18</v>
      </c>
      <c r="I43" s="121"/>
      <c r="J43" s="121"/>
      <c r="K43" s="122"/>
      <c r="L43" s="122"/>
      <c r="M43" s="122"/>
      <c r="N43" s="149"/>
    </row>
    <row r="44" spans="1:14" ht="22.5" x14ac:dyDescent="0.25">
      <c r="A44" s="143" t="s">
        <v>243</v>
      </c>
      <c r="B44" s="110" t="s">
        <v>244</v>
      </c>
      <c r="C44" s="110">
        <v>1240</v>
      </c>
      <c r="D44" s="110"/>
      <c r="E44" s="121">
        <v>682100</v>
      </c>
      <c r="F44" s="121">
        <v>530800</v>
      </c>
      <c r="G44" s="121">
        <v>530800</v>
      </c>
      <c r="H44" s="121">
        <f t="shared" si="3"/>
        <v>682100</v>
      </c>
      <c r="I44" s="121">
        <f t="shared" si="11"/>
        <v>530800</v>
      </c>
      <c r="J44" s="121">
        <f t="shared" si="11"/>
        <v>530800</v>
      </c>
      <c r="K44" s="122"/>
      <c r="L44" s="122"/>
      <c r="M44" s="122"/>
      <c r="N44" s="149"/>
    </row>
    <row r="45" spans="1:14" ht="22.5" x14ac:dyDescent="0.25">
      <c r="A45" s="143" t="s">
        <v>243</v>
      </c>
      <c r="B45" s="110" t="s">
        <v>244</v>
      </c>
      <c r="C45" s="110">
        <v>1241</v>
      </c>
      <c r="D45" s="110"/>
      <c r="E45" s="121"/>
      <c r="F45" s="121"/>
      <c r="G45" s="121"/>
      <c r="H45" s="121">
        <f t="shared" si="3"/>
        <v>0</v>
      </c>
      <c r="I45" s="121"/>
      <c r="J45" s="121"/>
      <c r="K45" s="122"/>
      <c r="L45" s="122"/>
      <c r="M45" s="122"/>
      <c r="N45" s="149"/>
    </row>
    <row r="46" spans="1:14" x14ac:dyDescent="0.25">
      <c r="A46" s="123" t="s">
        <v>245</v>
      </c>
      <c r="B46" s="110" t="s">
        <v>246</v>
      </c>
      <c r="C46" s="110">
        <v>1240</v>
      </c>
      <c r="D46" s="110"/>
      <c r="E46" s="121">
        <v>931000</v>
      </c>
      <c r="F46" s="121">
        <v>931000</v>
      </c>
      <c r="G46" s="121">
        <v>931000</v>
      </c>
      <c r="H46" s="121">
        <f t="shared" si="3"/>
        <v>931000</v>
      </c>
      <c r="I46" s="121">
        <f t="shared" si="11"/>
        <v>931000</v>
      </c>
      <c r="J46" s="121">
        <f t="shared" si="11"/>
        <v>931000</v>
      </c>
      <c r="K46" s="122"/>
      <c r="L46" s="122"/>
      <c r="M46" s="122"/>
      <c r="N46" s="149"/>
    </row>
    <row r="47" spans="1:14" x14ac:dyDescent="0.25">
      <c r="A47" s="123" t="s">
        <v>245</v>
      </c>
      <c r="B47" s="110" t="s">
        <v>246</v>
      </c>
      <c r="C47" s="110">
        <v>1241</v>
      </c>
      <c r="D47" s="110"/>
      <c r="E47" s="121"/>
      <c r="F47" s="121"/>
      <c r="G47" s="121"/>
      <c r="H47" s="121">
        <f t="shared" si="3"/>
        <v>0</v>
      </c>
      <c r="I47" s="121"/>
      <c r="J47" s="121"/>
      <c r="K47" s="122"/>
      <c r="L47" s="122"/>
      <c r="M47" s="122"/>
      <c r="N47" s="149"/>
    </row>
    <row r="48" spans="1:14" ht="27" customHeight="1" x14ac:dyDescent="0.25">
      <c r="A48" s="123" t="s">
        <v>255</v>
      </c>
      <c r="B48" s="125" t="s">
        <v>256</v>
      </c>
      <c r="C48" s="110">
        <v>1240</v>
      </c>
      <c r="D48" s="110"/>
      <c r="E48" s="121">
        <v>0</v>
      </c>
      <c r="F48" s="121"/>
      <c r="G48" s="121"/>
      <c r="H48" s="121">
        <f t="shared" si="3"/>
        <v>0</v>
      </c>
      <c r="I48" s="121"/>
      <c r="J48" s="121"/>
      <c r="K48" s="122"/>
      <c r="L48" s="122"/>
      <c r="M48" s="122"/>
      <c r="N48" s="149"/>
    </row>
    <row r="49" spans="1:14" s="109" customFormat="1" ht="21" x14ac:dyDescent="0.25">
      <c r="A49" s="105" t="s">
        <v>247</v>
      </c>
      <c r="B49" s="106" t="s">
        <v>227</v>
      </c>
      <c r="C49" s="106">
        <v>1240</v>
      </c>
      <c r="D49" s="106"/>
      <c r="E49" s="107">
        <f>E50+E51+E52+E53+E54+E55+E56</f>
        <v>4614444.8599999994</v>
      </c>
      <c r="F49" s="107">
        <f>F50+F51+F52+F53+F54+F55+F56</f>
        <v>4621200</v>
      </c>
      <c r="G49" s="107">
        <f>G50+G51+G52+G53+G54+G55+G56</f>
        <v>4781500</v>
      </c>
      <c r="H49" s="107">
        <f t="shared" si="3"/>
        <v>4614444.8599999994</v>
      </c>
      <c r="I49" s="107">
        <f t="shared" si="11"/>
        <v>4621200</v>
      </c>
      <c r="J49" s="107">
        <f t="shared" si="11"/>
        <v>4781500</v>
      </c>
      <c r="K49" s="108"/>
      <c r="L49" s="108"/>
      <c r="M49" s="108"/>
      <c r="N49" s="109" t="str">
        <f>$N$32</f>
        <v>Проверено</v>
      </c>
    </row>
    <row r="50" spans="1:14" s="30" customFormat="1" ht="83.25" customHeight="1" x14ac:dyDescent="0.25">
      <c r="A50" s="42" t="s">
        <v>329</v>
      </c>
      <c r="B50" s="98" t="s">
        <v>391</v>
      </c>
      <c r="C50" s="98">
        <v>1241</v>
      </c>
      <c r="D50" s="98"/>
      <c r="E50" s="121">
        <v>0</v>
      </c>
      <c r="F50" s="121">
        <v>0</v>
      </c>
      <c r="G50" s="37">
        <v>0</v>
      </c>
      <c r="H50" s="121">
        <f>E50</f>
        <v>0</v>
      </c>
      <c r="I50" s="37">
        <v>0</v>
      </c>
      <c r="J50" s="37">
        <v>0</v>
      </c>
      <c r="K50" s="38"/>
      <c r="L50" s="38"/>
      <c r="M50" s="38"/>
    </row>
    <row r="51" spans="1:14" ht="22.5" x14ac:dyDescent="0.25">
      <c r="A51" s="42" t="s">
        <v>330</v>
      </c>
      <c r="B51" s="74" t="s">
        <v>307</v>
      </c>
      <c r="C51" s="74">
        <v>1240</v>
      </c>
      <c r="D51" s="74"/>
      <c r="E51" s="121">
        <v>100000</v>
      </c>
      <c r="F51" s="121">
        <v>100000</v>
      </c>
      <c r="G51" s="37">
        <v>100000</v>
      </c>
      <c r="H51" s="121">
        <f t="shared" si="3"/>
        <v>100000</v>
      </c>
      <c r="I51" s="37">
        <f t="shared" si="11"/>
        <v>100000</v>
      </c>
      <c r="J51" s="37">
        <f t="shared" si="11"/>
        <v>100000</v>
      </c>
      <c r="K51" s="38"/>
      <c r="L51" s="38"/>
      <c r="M51" s="38"/>
    </row>
    <row r="52" spans="1:14" ht="33.75" x14ac:dyDescent="0.25">
      <c r="A52" s="42" t="s">
        <v>331</v>
      </c>
      <c r="B52" s="74" t="s">
        <v>308</v>
      </c>
      <c r="C52" s="74">
        <v>1240</v>
      </c>
      <c r="D52" s="74"/>
      <c r="E52" s="121">
        <v>513800</v>
      </c>
      <c r="F52" s="121">
        <v>513800</v>
      </c>
      <c r="G52" s="37">
        <v>513800</v>
      </c>
      <c r="H52" s="121">
        <f t="shared" si="3"/>
        <v>513800</v>
      </c>
      <c r="I52" s="37">
        <f t="shared" si="11"/>
        <v>513800</v>
      </c>
      <c r="J52" s="37">
        <f t="shared" si="11"/>
        <v>513800</v>
      </c>
      <c r="K52" s="38"/>
      <c r="L52" s="38"/>
      <c r="M52" s="38"/>
    </row>
    <row r="53" spans="1:14" ht="33.75" x14ac:dyDescent="0.25">
      <c r="A53" s="42" t="s">
        <v>331</v>
      </c>
      <c r="B53" s="192" t="s">
        <v>308</v>
      </c>
      <c r="C53" s="74">
        <v>1241</v>
      </c>
      <c r="D53" s="74"/>
      <c r="E53" s="121">
        <v>5.13</v>
      </c>
      <c r="F53" s="121">
        <v>0</v>
      </c>
      <c r="G53" s="37">
        <v>0</v>
      </c>
      <c r="H53" s="121">
        <f t="shared" si="3"/>
        <v>5.13</v>
      </c>
      <c r="I53" s="37">
        <f t="shared" si="11"/>
        <v>0</v>
      </c>
      <c r="J53" s="37">
        <f t="shared" si="11"/>
        <v>0</v>
      </c>
      <c r="K53" s="38"/>
      <c r="L53" s="38"/>
      <c r="M53" s="38"/>
    </row>
    <row r="54" spans="1:14" ht="45" x14ac:dyDescent="0.25">
      <c r="A54" s="42" t="s">
        <v>393</v>
      </c>
      <c r="B54" s="100" t="s">
        <v>392</v>
      </c>
      <c r="C54" s="100">
        <v>1240</v>
      </c>
      <c r="D54" s="183"/>
      <c r="E54" s="121">
        <v>0</v>
      </c>
      <c r="F54" s="121"/>
      <c r="G54" s="37"/>
      <c r="H54" s="121">
        <f>E54</f>
        <v>0</v>
      </c>
      <c r="I54" s="37"/>
      <c r="J54" s="37"/>
      <c r="K54" s="38"/>
      <c r="L54" s="38"/>
      <c r="M54" s="38"/>
    </row>
    <row r="55" spans="1:14" ht="22.5" x14ac:dyDescent="0.25">
      <c r="A55" s="42" t="s">
        <v>325</v>
      </c>
      <c r="B55" s="69" t="s">
        <v>328</v>
      </c>
      <c r="C55" s="69">
        <v>1240</v>
      </c>
      <c r="D55" s="69"/>
      <c r="E55" s="121">
        <v>3737833</v>
      </c>
      <c r="F55" s="121">
        <v>4007400</v>
      </c>
      <c r="G55" s="37">
        <v>4167700</v>
      </c>
      <c r="H55" s="121">
        <f t="shared" si="3"/>
        <v>3737833</v>
      </c>
      <c r="I55" s="37">
        <f t="shared" si="11"/>
        <v>4007400</v>
      </c>
      <c r="J55" s="37">
        <f t="shared" si="11"/>
        <v>4167700</v>
      </c>
      <c r="K55" s="38"/>
      <c r="L55" s="38"/>
      <c r="M55" s="38"/>
    </row>
    <row r="56" spans="1:14" ht="22.5" x14ac:dyDescent="0.25">
      <c r="A56" s="42" t="s">
        <v>325</v>
      </c>
      <c r="B56" s="69" t="s">
        <v>328</v>
      </c>
      <c r="C56" s="69">
        <v>1241</v>
      </c>
      <c r="D56" s="34"/>
      <c r="E56" s="121">
        <v>262806.73</v>
      </c>
      <c r="F56" s="126">
        <v>0</v>
      </c>
      <c r="G56" s="71">
        <v>0</v>
      </c>
      <c r="H56" s="121">
        <f>E56</f>
        <v>262806.73</v>
      </c>
      <c r="I56" s="71">
        <v>0</v>
      </c>
      <c r="J56" s="71">
        <v>0</v>
      </c>
      <c r="K56" s="38"/>
      <c r="L56" s="38"/>
      <c r="M56" s="38"/>
    </row>
    <row r="57" spans="1:14" s="29" customFormat="1" ht="52.5" x14ac:dyDescent="0.2">
      <c r="A57" s="43" t="s">
        <v>208</v>
      </c>
      <c r="B57" s="34"/>
      <c r="C57" s="34"/>
      <c r="D57" s="69"/>
      <c r="E57" s="107">
        <f>E58+E59+E60+E77+E78+E79+E80</f>
        <v>4366900.05</v>
      </c>
      <c r="F57" s="107">
        <f>F58+F59+F60+F77+F80</f>
        <v>3992140</v>
      </c>
      <c r="G57" s="35">
        <f>G58+G59+G60+G77+G80</f>
        <v>4093540</v>
      </c>
      <c r="H57" s="107">
        <f t="shared" si="3"/>
        <v>4366900.05</v>
      </c>
      <c r="I57" s="35">
        <f>I58+I59+I60+I77+I80</f>
        <v>3902140</v>
      </c>
      <c r="J57" s="35">
        <f>J58+J59+J60+J77+J80</f>
        <v>4003540</v>
      </c>
      <c r="K57" s="33"/>
      <c r="L57" s="33"/>
      <c r="M57" s="33"/>
    </row>
    <row r="58" spans="1:14" ht="38.25" customHeight="1" x14ac:dyDescent="0.25">
      <c r="A58" s="42" t="s">
        <v>326</v>
      </c>
      <c r="B58" s="69" t="s">
        <v>328</v>
      </c>
      <c r="C58" s="69">
        <v>5000</v>
      </c>
      <c r="D58" s="69"/>
      <c r="E58" s="121">
        <v>2365884.38</v>
      </c>
      <c r="F58" s="121">
        <v>2531900</v>
      </c>
      <c r="G58" s="37">
        <v>2633300</v>
      </c>
      <c r="H58" s="121">
        <f t="shared" si="3"/>
        <v>2365884.38</v>
      </c>
      <c r="I58" s="37">
        <f>F58</f>
        <v>2531900</v>
      </c>
      <c r="J58" s="37">
        <f>G58</f>
        <v>2633300</v>
      </c>
      <c r="K58" s="38"/>
      <c r="L58" s="38"/>
      <c r="M58" s="38"/>
    </row>
    <row r="59" spans="1:14" ht="45" x14ac:dyDescent="0.25">
      <c r="A59" s="42" t="s">
        <v>332</v>
      </c>
      <c r="B59" s="69" t="s">
        <v>328</v>
      </c>
      <c r="C59" s="69">
        <v>5001</v>
      </c>
      <c r="D59" s="34"/>
      <c r="E59" s="121">
        <v>394332.33</v>
      </c>
      <c r="F59" s="126">
        <v>0</v>
      </c>
      <c r="G59" s="71">
        <v>0</v>
      </c>
      <c r="H59" s="121">
        <f>E59</f>
        <v>394332.33</v>
      </c>
      <c r="I59" s="71">
        <v>0</v>
      </c>
      <c r="J59" s="71">
        <v>0</v>
      </c>
      <c r="K59" s="38"/>
      <c r="L59" s="38"/>
      <c r="M59" s="38"/>
    </row>
    <row r="60" spans="1:14" s="29" customFormat="1" ht="73.5" x14ac:dyDescent="0.2">
      <c r="A60" s="145" t="s">
        <v>276</v>
      </c>
      <c r="B60" s="106"/>
      <c r="C60" s="106">
        <v>5200</v>
      </c>
      <c r="D60" s="110"/>
      <c r="E60" s="107">
        <f>E61+E62+E63+E64+E65+E66+E67+E68+E69+E70+E71+E72+E73+E74+E75+E76</f>
        <v>1439679.17</v>
      </c>
      <c r="F60" s="107">
        <f t="shared" ref="F60:G60" si="12">F61+F62+F63+F64+F65+F66+F67+F68+F69+F71+F72+F73+F74+F75+F76</f>
        <v>1330740</v>
      </c>
      <c r="G60" s="107">
        <f t="shared" si="12"/>
        <v>1330740</v>
      </c>
      <c r="H60" s="107">
        <f>H61+H62+H63+H64+H65+H66+H67+H68+H69+H70+H71+H72+H73+H74+H75+H76</f>
        <v>1439679.17</v>
      </c>
      <c r="I60" s="107">
        <f>I63+I65++I67+I71++I72+I76</f>
        <v>1240740</v>
      </c>
      <c r="J60" s="107">
        <f>J63+J65++J67+J71++J72+J76</f>
        <v>1240740</v>
      </c>
      <c r="K60" s="108"/>
      <c r="L60" s="108"/>
      <c r="M60" s="108"/>
    </row>
    <row r="61" spans="1:14" s="95" customFormat="1" ht="22.5" x14ac:dyDescent="0.2">
      <c r="A61" s="143" t="s">
        <v>243</v>
      </c>
      <c r="B61" s="110" t="s">
        <v>244</v>
      </c>
      <c r="C61" s="110">
        <v>5200</v>
      </c>
      <c r="D61" s="110"/>
      <c r="E61" s="121">
        <v>80000</v>
      </c>
      <c r="F61" s="121">
        <v>80000</v>
      </c>
      <c r="G61" s="121">
        <v>80000</v>
      </c>
      <c r="H61" s="121">
        <f>E61</f>
        <v>80000</v>
      </c>
      <c r="I61" s="121">
        <v>50000</v>
      </c>
      <c r="J61" s="121">
        <v>50000</v>
      </c>
      <c r="K61" s="122"/>
      <c r="L61" s="122"/>
      <c r="M61" s="122"/>
    </row>
    <row r="62" spans="1:14" s="95" customFormat="1" ht="22.5" x14ac:dyDescent="0.2">
      <c r="A62" s="143" t="s">
        <v>243</v>
      </c>
      <c r="B62" s="110" t="s">
        <v>244</v>
      </c>
      <c r="C62" s="110">
        <v>5201</v>
      </c>
      <c r="D62" s="110"/>
      <c r="E62" s="121"/>
      <c r="F62" s="121"/>
      <c r="G62" s="121"/>
      <c r="H62" s="121">
        <f>E62</f>
        <v>0</v>
      </c>
      <c r="I62" s="121"/>
      <c r="J62" s="121"/>
      <c r="K62" s="122"/>
      <c r="L62" s="122"/>
      <c r="M62" s="122"/>
    </row>
    <row r="63" spans="1:14" x14ac:dyDescent="0.25">
      <c r="A63" s="123" t="s">
        <v>245</v>
      </c>
      <c r="B63" s="110" t="s">
        <v>246</v>
      </c>
      <c r="C63" s="110">
        <v>5200</v>
      </c>
      <c r="D63" s="110"/>
      <c r="E63" s="121">
        <v>920000</v>
      </c>
      <c r="F63" s="121">
        <v>920000</v>
      </c>
      <c r="G63" s="121">
        <v>920000</v>
      </c>
      <c r="H63" s="121">
        <f t="shared" si="3"/>
        <v>920000</v>
      </c>
      <c r="I63" s="121">
        <f t="shared" ref="I63:J65" si="13">F63</f>
        <v>920000</v>
      </c>
      <c r="J63" s="121">
        <f t="shared" si="13"/>
        <v>920000</v>
      </c>
      <c r="K63" s="122"/>
      <c r="L63" s="122"/>
      <c r="M63" s="122"/>
    </row>
    <row r="64" spans="1:14" x14ac:dyDescent="0.25">
      <c r="A64" s="123" t="s">
        <v>245</v>
      </c>
      <c r="B64" s="110" t="s">
        <v>246</v>
      </c>
      <c r="C64" s="110">
        <v>5201</v>
      </c>
      <c r="D64" s="110"/>
      <c r="E64" s="121">
        <v>108939.17</v>
      </c>
      <c r="F64" s="121"/>
      <c r="G64" s="121"/>
      <c r="H64" s="121">
        <f t="shared" si="3"/>
        <v>108939.17</v>
      </c>
      <c r="I64" s="121"/>
      <c r="J64" s="121"/>
      <c r="K64" s="122"/>
      <c r="L64" s="122"/>
      <c r="M64" s="124"/>
    </row>
    <row r="65" spans="1:13" ht="22.5" x14ac:dyDescent="0.25">
      <c r="A65" s="123" t="s">
        <v>255</v>
      </c>
      <c r="B65" s="125" t="s">
        <v>256</v>
      </c>
      <c r="C65" s="125">
        <v>5200</v>
      </c>
      <c r="D65" s="110"/>
      <c r="E65" s="126">
        <v>150000</v>
      </c>
      <c r="F65" s="126">
        <v>150000</v>
      </c>
      <c r="G65" s="126">
        <v>150000</v>
      </c>
      <c r="H65" s="121">
        <f t="shared" si="3"/>
        <v>150000</v>
      </c>
      <c r="I65" s="126">
        <f t="shared" si="13"/>
        <v>150000</v>
      </c>
      <c r="J65" s="126">
        <f t="shared" si="13"/>
        <v>150000</v>
      </c>
      <c r="K65" s="127"/>
      <c r="L65" s="127"/>
      <c r="M65" s="128"/>
    </row>
    <row r="66" spans="1:13" ht="22.5" x14ac:dyDescent="0.25">
      <c r="A66" s="123" t="s">
        <v>255</v>
      </c>
      <c r="B66" s="125" t="s">
        <v>256</v>
      </c>
      <c r="C66" s="125">
        <v>5201</v>
      </c>
      <c r="D66" s="110"/>
      <c r="E66" s="126">
        <v>0</v>
      </c>
      <c r="F66" s="126"/>
      <c r="G66" s="126"/>
      <c r="H66" s="121">
        <f t="shared" si="3"/>
        <v>0</v>
      </c>
      <c r="I66" s="126"/>
      <c r="J66" s="126"/>
      <c r="K66" s="127"/>
      <c r="L66" s="127"/>
      <c r="M66" s="128"/>
    </row>
    <row r="67" spans="1:13" ht="48" x14ac:dyDescent="0.25">
      <c r="A67" s="119" t="s">
        <v>365</v>
      </c>
      <c r="B67" s="116" t="s">
        <v>310</v>
      </c>
      <c r="C67" s="116">
        <v>5200</v>
      </c>
      <c r="D67" s="116"/>
      <c r="E67" s="117">
        <v>25200</v>
      </c>
      <c r="F67" s="117">
        <v>25200</v>
      </c>
      <c r="G67" s="117">
        <v>25200</v>
      </c>
      <c r="H67" s="117">
        <f>E67</f>
        <v>25200</v>
      </c>
      <c r="I67" s="117">
        <f t="shared" ref="I67:J72" si="14">F67</f>
        <v>25200</v>
      </c>
      <c r="J67" s="117">
        <f t="shared" si="14"/>
        <v>25200</v>
      </c>
      <c r="K67" s="117"/>
      <c r="L67" s="104"/>
      <c r="M67" s="104"/>
    </row>
    <row r="68" spans="1:13" ht="48" x14ac:dyDescent="0.25">
      <c r="A68" s="119" t="s">
        <v>365</v>
      </c>
      <c r="B68" s="116" t="s">
        <v>310</v>
      </c>
      <c r="C68" s="116">
        <v>5201</v>
      </c>
      <c r="D68" s="116"/>
      <c r="E68" s="117">
        <v>0</v>
      </c>
      <c r="F68" s="117"/>
      <c r="G68" s="117"/>
      <c r="H68" s="117">
        <v>0</v>
      </c>
      <c r="I68" s="117"/>
      <c r="J68" s="117"/>
      <c r="K68" s="117"/>
      <c r="L68" s="104"/>
      <c r="M68" s="104"/>
    </row>
    <row r="69" spans="1:13" ht="84" x14ac:dyDescent="0.25">
      <c r="A69" s="115" t="s">
        <v>322</v>
      </c>
      <c r="B69" s="116" t="s">
        <v>317</v>
      </c>
      <c r="C69" s="116">
        <v>5200</v>
      </c>
      <c r="D69" s="116"/>
      <c r="E69" s="117">
        <v>10000</v>
      </c>
      <c r="F69" s="117">
        <v>10000</v>
      </c>
      <c r="G69" s="117">
        <v>10000</v>
      </c>
      <c r="H69" s="117">
        <f t="shared" ref="H69:H76" si="15">E69</f>
        <v>10000</v>
      </c>
      <c r="I69" s="117">
        <f>F69</f>
        <v>10000</v>
      </c>
      <c r="J69" s="117">
        <f>G69</f>
        <v>10000</v>
      </c>
      <c r="K69" s="117"/>
      <c r="L69" s="104"/>
      <c r="M69" s="104"/>
    </row>
    <row r="70" spans="1:13" ht="84" x14ac:dyDescent="0.25">
      <c r="A70" s="115" t="s">
        <v>322</v>
      </c>
      <c r="B70" s="116" t="s">
        <v>317</v>
      </c>
      <c r="C70" s="116">
        <v>5201</v>
      </c>
      <c r="D70" s="116"/>
      <c r="E70" s="117">
        <v>0</v>
      </c>
      <c r="F70" s="117"/>
      <c r="G70" s="117"/>
      <c r="H70" s="117">
        <f>E70</f>
        <v>0</v>
      </c>
      <c r="I70" s="117"/>
      <c r="J70" s="117"/>
      <c r="K70" s="117"/>
      <c r="L70" s="104"/>
      <c r="M70" s="104"/>
    </row>
    <row r="71" spans="1:13" ht="24" x14ac:dyDescent="0.25">
      <c r="A71" s="119" t="s">
        <v>333</v>
      </c>
      <c r="B71" s="116" t="s">
        <v>307</v>
      </c>
      <c r="C71" s="116">
        <v>5200</v>
      </c>
      <c r="D71" s="116"/>
      <c r="E71" s="117">
        <v>20000</v>
      </c>
      <c r="F71" s="117">
        <v>20000</v>
      </c>
      <c r="G71" s="117">
        <v>20000</v>
      </c>
      <c r="H71" s="117">
        <f t="shared" si="15"/>
        <v>20000</v>
      </c>
      <c r="I71" s="117">
        <f t="shared" si="14"/>
        <v>20000</v>
      </c>
      <c r="J71" s="117">
        <f t="shared" si="14"/>
        <v>20000</v>
      </c>
      <c r="K71" s="117"/>
      <c r="L71" s="117"/>
      <c r="M71" s="117"/>
    </row>
    <row r="72" spans="1:13" ht="36" x14ac:dyDescent="0.25">
      <c r="A72" s="119" t="s">
        <v>320</v>
      </c>
      <c r="B72" s="116" t="s">
        <v>308</v>
      </c>
      <c r="C72" s="116">
        <v>5200</v>
      </c>
      <c r="D72" s="116"/>
      <c r="E72" s="117">
        <v>125540</v>
      </c>
      <c r="F72" s="117">
        <v>125540</v>
      </c>
      <c r="G72" s="117">
        <v>125540</v>
      </c>
      <c r="H72" s="117">
        <f t="shared" si="15"/>
        <v>125540</v>
      </c>
      <c r="I72" s="117">
        <f t="shared" si="14"/>
        <v>125540</v>
      </c>
      <c r="J72" s="117">
        <f t="shared" si="14"/>
        <v>125540</v>
      </c>
      <c r="K72" s="117"/>
      <c r="L72" s="104"/>
      <c r="M72" s="104"/>
    </row>
    <row r="73" spans="1:13" ht="36" x14ac:dyDescent="0.25">
      <c r="A73" s="119" t="s">
        <v>320</v>
      </c>
      <c r="B73" s="116" t="s">
        <v>308</v>
      </c>
      <c r="C73" s="116">
        <v>5201</v>
      </c>
      <c r="D73" s="116"/>
      <c r="E73" s="117">
        <v>0</v>
      </c>
      <c r="F73" s="117"/>
      <c r="G73" s="116"/>
      <c r="H73" s="117">
        <f t="shared" si="15"/>
        <v>0</v>
      </c>
      <c r="I73" s="117"/>
      <c r="J73" s="117"/>
      <c r="K73" s="117"/>
      <c r="L73" s="104"/>
      <c r="M73" s="104"/>
    </row>
    <row r="74" spans="1:13" ht="36" x14ac:dyDescent="0.25">
      <c r="A74" s="119" t="s">
        <v>400</v>
      </c>
      <c r="B74" s="116" t="s">
        <v>306</v>
      </c>
      <c r="C74" s="116">
        <v>5200</v>
      </c>
      <c r="D74" s="116"/>
      <c r="E74" s="117">
        <v>0</v>
      </c>
      <c r="F74" s="117"/>
      <c r="G74" s="116"/>
      <c r="H74" s="117">
        <v>0</v>
      </c>
      <c r="I74" s="117"/>
      <c r="J74" s="104"/>
      <c r="K74" s="104"/>
      <c r="L74" s="104"/>
      <c r="M74" s="104"/>
    </row>
    <row r="75" spans="1:13" ht="31.5" x14ac:dyDescent="0.25">
      <c r="A75" s="105" t="s">
        <v>398</v>
      </c>
      <c r="B75" s="103" t="s">
        <v>246</v>
      </c>
      <c r="C75" s="103">
        <v>5200</v>
      </c>
      <c r="D75" s="103"/>
      <c r="E75" s="104">
        <v>0</v>
      </c>
      <c r="F75" s="104"/>
      <c r="G75" s="103"/>
      <c r="H75" s="104">
        <f t="shared" si="15"/>
        <v>0</v>
      </c>
      <c r="I75" s="104"/>
      <c r="J75" s="104"/>
      <c r="K75" s="104"/>
      <c r="L75" s="104"/>
      <c r="M75" s="104"/>
    </row>
    <row r="76" spans="1:13" ht="48" x14ac:dyDescent="0.25">
      <c r="A76" s="119" t="s">
        <v>321</v>
      </c>
      <c r="B76" s="116" t="s">
        <v>309</v>
      </c>
      <c r="C76" s="116">
        <v>5200</v>
      </c>
      <c r="D76" s="116"/>
      <c r="E76" s="117">
        <v>0</v>
      </c>
      <c r="F76" s="117">
        <f>J76</f>
        <v>0</v>
      </c>
      <c r="G76" s="117">
        <v>0</v>
      </c>
      <c r="H76" s="117">
        <f t="shared" si="15"/>
        <v>0</v>
      </c>
      <c r="I76" s="117">
        <f>F76</f>
        <v>0</v>
      </c>
      <c r="J76" s="117">
        <f>K76</f>
        <v>0</v>
      </c>
      <c r="K76" s="117"/>
      <c r="L76" s="104"/>
      <c r="M76" s="104"/>
    </row>
    <row r="77" spans="1:13" s="29" customFormat="1" ht="33.75" x14ac:dyDescent="0.2">
      <c r="A77" s="123" t="s">
        <v>318</v>
      </c>
      <c r="B77" s="129" t="s">
        <v>328</v>
      </c>
      <c r="C77" s="129">
        <v>6000</v>
      </c>
      <c r="D77" s="110"/>
      <c r="E77" s="130">
        <v>78000</v>
      </c>
      <c r="F77" s="130">
        <v>78000</v>
      </c>
      <c r="G77" s="130">
        <v>78000</v>
      </c>
      <c r="H77" s="107">
        <f t="shared" si="3"/>
        <v>78000</v>
      </c>
      <c r="I77" s="130">
        <f>F77</f>
        <v>78000</v>
      </c>
      <c r="J77" s="130">
        <f>G77</f>
        <v>78000</v>
      </c>
      <c r="K77" s="131"/>
      <c r="L77" s="131"/>
      <c r="M77" s="132"/>
    </row>
    <row r="78" spans="1:13" s="30" customFormat="1" ht="33.75" x14ac:dyDescent="0.25">
      <c r="A78" s="123" t="s">
        <v>318</v>
      </c>
      <c r="B78" s="125" t="s">
        <v>328</v>
      </c>
      <c r="C78" s="125">
        <v>6001</v>
      </c>
      <c r="D78" s="110"/>
      <c r="E78" s="126">
        <v>37504.17</v>
      </c>
      <c r="F78" s="126">
        <v>0</v>
      </c>
      <c r="G78" s="126">
        <v>0</v>
      </c>
      <c r="H78" s="121">
        <f>E78</f>
        <v>37504.17</v>
      </c>
      <c r="I78" s="126">
        <v>0</v>
      </c>
      <c r="J78" s="126">
        <v>0</v>
      </c>
      <c r="K78" s="127"/>
      <c r="L78" s="127"/>
      <c r="M78" s="128"/>
    </row>
    <row r="79" spans="1:13" s="30" customFormat="1" ht="22.5" x14ac:dyDescent="0.25">
      <c r="A79" s="133" t="s">
        <v>303</v>
      </c>
      <c r="B79" s="134"/>
      <c r="C79" s="134">
        <v>7001</v>
      </c>
      <c r="D79" s="110"/>
      <c r="E79" s="135">
        <v>0</v>
      </c>
      <c r="F79" s="135"/>
      <c r="G79" s="135"/>
      <c r="H79" s="121">
        <f>E79</f>
        <v>0</v>
      </c>
      <c r="I79" s="135"/>
      <c r="J79" s="135"/>
      <c r="K79" s="136"/>
      <c r="L79" s="136"/>
      <c r="M79" s="137"/>
    </row>
    <row r="80" spans="1:13" s="29" customFormat="1" ht="21" x14ac:dyDescent="0.2">
      <c r="A80" s="138" t="s">
        <v>212</v>
      </c>
      <c r="B80" s="139"/>
      <c r="C80" s="139"/>
      <c r="D80" s="110"/>
      <c r="E80" s="140">
        <f>E81+E82+E83+E84</f>
        <v>51500</v>
      </c>
      <c r="F80" s="140">
        <f t="shared" ref="F80:G80" si="16">F81+F82+F83+F84</f>
        <v>51500</v>
      </c>
      <c r="G80" s="140">
        <f t="shared" si="16"/>
        <v>51500</v>
      </c>
      <c r="H80" s="107">
        <f t="shared" si="3"/>
        <v>51500</v>
      </c>
      <c r="I80" s="140">
        <f t="shared" ref="I80:J80" si="17">I81+I82+I83+I84</f>
        <v>51500</v>
      </c>
      <c r="J80" s="140">
        <f t="shared" si="17"/>
        <v>51500</v>
      </c>
      <c r="K80" s="141"/>
      <c r="L80" s="141"/>
      <c r="M80" s="142"/>
    </row>
    <row r="81" spans="1:13" s="46" customFormat="1" ht="22.5" x14ac:dyDescent="0.25">
      <c r="A81" s="143" t="s">
        <v>255</v>
      </c>
      <c r="B81" s="134" t="s">
        <v>256</v>
      </c>
      <c r="C81" s="134">
        <v>2251</v>
      </c>
      <c r="D81" s="110"/>
      <c r="E81" s="144">
        <v>0</v>
      </c>
      <c r="F81" s="144">
        <v>0</v>
      </c>
      <c r="G81" s="144">
        <v>0</v>
      </c>
      <c r="H81" s="121">
        <f t="shared" si="3"/>
        <v>0</v>
      </c>
      <c r="I81" s="144">
        <v>0</v>
      </c>
      <c r="J81" s="144">
        <v>0</v>
      </c>
      <c r="K81" s="127"/>
      <c r="L81" s="127"/>
      <c r="M81" s="127"/>
    </row>
    <row r="82" spans="1:13" s="61" customFormat="1" ht="82.5" customHeight="1" x14ac:dyDescent="0.25">
      <c r="A82" s="143" t="s">
        <v>329</v>
      </c>
      <c r="B82" s="134" t="s">
        <v>391</v>
      </c>
      <c r="C82" s="134">
        <v>2151</v>
      </c>
      <c r="D82" s="110"/>
      <c r="E82" s="126">
        <v>49100</v>
      </c>
      <c r="F82" s="126">
        <v>49100</v>
      </c>
      <c r="G82" s="126">
        <v>49100</v>
      </c>
      <c r="H82" s="126">
        <f t="shared" ref="H82:J83" si="18">E82</f>
        <v>49100</v>
      </c>
      <c r="I82" s="144">
        <f t="shared" si="18"/>
        <v>49100</v>
      </c>
      <c r="J82" s="144">
        <f t="shared" si="18"/>
        <v>49100</v>
      </c>
      <c r="K82" s="127"/>
      <c r="L82" s="127"/>
      <c r="M82" s="128"/>
    </row>
    <row r="83" spans="1:13" s="61" customFormat="1" ht="27" customHeight="1" x14ac:dyDescent="0.25">
      <c r="A83" s="143" t="s">
        <v>429</v>
      </c>
      <c r="B83" s="134" t="s">
        <v>225</v>
      </c>
      <c r="C83" s="134">
        <v>2945</v>
      </c>
      <c r="D83" s="110"/>
      <c r="E83" s="135">
        <v>2400</v>
      </c>
      <c r="F83" s="135">
        <v>2400</v>
      </c>
      <c r="G83" s="135">
        <v>2400</v>
      </c>
      <c r="H83" s="126">
        <f t="shared" si="18"/>
        <v>2400</v>
      </c>
      <c r="I83" s="144">
        <f t="shared" si="18"/>
        <v>2400</v>
      </c>
      <c r="J83" s="144">
        <f t="shared" si="18"/>
        <v>2400</v>
      </c>
      <c r="K83" s="127"/>
      <c r="L83" s="127"/>
      <c r="M83" s="128"/>
    </row>
    <row r="84" spans="1:13" s="61" customFormat="1" ht="22.5" x14ac:dyDescent="0.25">
      <c r="A84" s="143" t="s">
        <v>255</v>
      </c>
      <c r="B84" s="134" t="s">
        <v>256</v>
      </c>
      <c r="C84" s="134">
        <v>2947</v>
      </c>
      <c r="D84" s="110"/>
      <c r="E84" s="135">
        <v>0</v>
      </c>
      <c r="F84" s="135"/>
      <c r="G84" s="135"/>
      <c r="H84" s="126"/>
      <c r="I84" s="144"/>
      <c r="J84" s="144"/>
      <c r="K84" s="127"/>
      <c r="L84" s="127"/>
      <c r="M84" s="128"/>
    </row>
    <row r="85" spans="1:13" s="61" customFormat="1" ht="39" customHeight="1" x14ac:dyDescent="0.25">
      <c r="A85" s="145" t="s">
        <v>383</v>
      </c>
      <c r="B85" s="139"/>
      <c r="C85" s="139"/>
      <c r="D85" s="106"/>
      <c r="E85" s="146">
        <v>0</v>
      </c>
      <c r="F85" s="146"/>
      <c r="G85" s="146"/>
      <c r="H85" s="130">
        <v>0</v>
      </c>
      <c r="I85" s="140"/>
      <c r="J85" s="140"/>
      <c r="K85" s="131"/>
      <c r="L85" s="131"/>
      <c r="M85" s="132"/>
    </row>
    <row r="86" spans="1:13" s="61" customFormat="1" ht="22.5" x14ac:dyDescent="0.25">
      <c r="A86" s="143" t="s">
        <v>243</v>
      </c>
      <c r="B86" s="134" t="s">
        <v>244</v>
      </c>
      <c r="C86" s="134">
        <v>6100</v>
      </c>
      <c r="D86" s="110"/>
      <c r="E86" s="144">
        <v>0</v>
      </c>
      <c r="F86" s="144"/>
      <c r="G86" s="144"/>
      <c r="H86" s="121">
        <f>E86</f>
        <v>0</v>
      </c>
      <c r="I86" s="144"/>
      <c r="J86" s="144"/>
      <c r="K86" s="127"/>
      <c r="L86" s="127"/>
      <c r="M86" s="128"/>
    </row>
    <row r="87" spans="1:13" s="61" customFormat="1" x14ac:dyDescent="0.25">
      <c r="A87" s="123" t="s">
        <v>245</v>
      </c>
      <c r="B87" s="110" t="s">
        <v>246</v>
      </c>
      <c r="C87" s="134">
        <v>6100</v>
      </c>
      <c r="D87" s="110"/>
      <c r="E87" s="144">
        <v>0</v>
      </c>
      <c r="F87" s="144"/>
      <c r="G87" s="144"/>
      <c r="H87" s="121">
        <f>E87</f>
        <v>0</v>
      </c>
      <c r="I87" s="144"/>
      <c r="J87" s="144"/>
      <c r="K87" s="127"/>
      <c r="L87" s="127"/>
      <c r="M87" s="128"/>
    </row>
    <row r="88" spans="1:13" s="61" customFormat="1" ht="22.5" x14ac:dyDescent="0.25">
      <c r="A88" s="143" t="s">
        <v>255</v>
      </c>
      <c r="B88" s="134" t="s">
        <v>256</v>
      </c>
      <c r="C88" s="134">
        <v>6100</v>
      </c>
      <c r="D88" s="110"/>
      <c r="E88" s="126">
        <v>0</v>
      </c>
      <c r="F88" s="126"/>
      <c r="G88" s="126"/>
      <c r="H88" s="126">
        <v>0</v>
      </c>
      <c r="I88" s="144"/>
      <c r="J88" s="144"/>
      <c r="K88" s="127"/>
      <c r="L88" s="127"/>
      <c r="M88" s="128"/>
    </row>
    <row r="89" spans="1:13" s="61" customFormat="1" ht="36" x14ac:dyDescent="0.25">
      <c r="A89" s="119" t="s">
        <v>320</v>
      </c>
      <c r="B89" s="110" t="s">
        <v>308</v>
      </c>
      <c r="C89" s="134">
        <v>6100</v>
      </c>
      <c r="D89" s="110"/>
      <c r="E89" s="126">
        <v>0</v>
      </c>
      <c r="F89" s="126"/>
      <c r="G89" s="126"/>
      <c r="H89" s="126">
        <v>0</v>
      </c>
      <c r="I89" s="144"/>
      <c r="J89" s="144"/>
      <c r="K89" s="127"/>
      <c r="L89" s="127"/>
      <c r="M89" s="128"/>
    </row>
    <row r="90" spans="1:13" ht="21" x14ac:dyDescent="0.25">
      <c r="A90" s="47" t="s">
        <v>260</v>
      </c>
      <c r="B90" s="72"/>
      <c r="C90" s="72"/>
      <c r="D90" s="73"/>
      <c r="E90" s="126"/>
      <c r="F90" s="151"/>
      <c r="G90" s="72"/>
      <c r="H90" s="126"/>
      <c r="I90" s="72"/>
      <c r="J90" s="72"/>
      <c r="K90" s="44"/>
      <c r="L90" s="44"/>
      <c r="M90" s="45"/>
    </row>
    <row r="91" spans="1:13" x14ac:dyDescent="0.25">
      <c r="E91" s="152"/>
      <c r="F91" s="152"/>
      <c r="G91" s="30"/>
      <c r="H91" s="152"/>
      <c r="I91" s="30"/>
      <c r="J91" s="30"/>
      <c r="K91" s="30"/>
      <c r="L91" s="30"/>
      <c r="M91" s="30"/>
    </row>
  </sheetData>
  <mergeCells count="11">
    <mergeCell ref="K6:M6"/>
    <mergeCell ref="A1:M1"/>
    <mergeCell ref="A2:M2"/>
    <mergeCell ref="A4:A7"/>
    <mergeCell ref="B4:B7"/>
    <mergeCell ref="C4:C7"/>
    <mergeCell ref="D4:D7"/>
    <mergeCell ref="E4:M4"/>
    <mergeCell ref="E5:G6"/>
    <mergeCell ref="H5:M5"/>
    <mergeCell ref="H6:J6"/>
  </mergeCells>
  <hyperlinks>
    <hyperlink ref="H6" r:id="rId1" display="consultantplus://offline/ref=F8B81645564674E2ACD679E58086B1B8AE8367FDE1FD714EB9E9544FA3bBe9F"/>
    <hyperlink ref="K6" r:id="rId2" display="consultantplus://offline/ref=F8B81645564674E2ACD679E58086B1B8AE8367FAE6FB714EB9E9544FA3bBe9F"/>
  </hyperlinks>
  <pageMargins left="0.70866141732283472" right="0.70866141732283472" top="0.19685039370078741" bottom="0.19685039370078741" header="0.31496062992125984" footer="0.31496062992125984"/>
  <pageSetup paperSize="9" scale="95" orientation="landscape" r:id="rId3"/>
  <rowBreaks count="2" manualBreakCount="2">
    <brk id="20" max="12" man="1"/>
    <brk id="4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4</vt:i4>
      </vt:variant>
    </vt:vector>
  </HeadingPairs>
  <TitlesOfParts>
    <vt:vector size="18" baseType="lpstr">
      <vt:lpstr>Лист10</vt:lpstr>
      <vt:lpstr>Лист11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Лист12</vt:lpstr>
      <vt:lpstr>Лист9</vt:lpstr>
      <vt:lpstr>Лист13</vt:lpstr>
      <vt:lpstr>Лист14</vt:lpstr>
      <vt:lpstr>Лист1!Область_печати</vt:lpstr>
      <vt:lpstr>Лист2!Область_печати</vt:lpstr>
      <vt:lpstr>Лист4!Область_печати</vt:lpstr>
      <vt:lpstr>Лист7!Область_печати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</dc:creator>
  <cp:lastModifiedBy>Оля</cp:lastModifiedBy>
  <cp:lastPrinted>2025-01-21T07:22:12Z</cp:lastPrinted>
  <dcterms:created xsi:type="dcterms:W3CDTF">2017-03-14T12:30:15Z</dcterms:created>
  <dcterms:modified xsi:type="dcterms:W3CDTF">2025-01-25T15:45:27Z</dcterms:modified>
</cp:coreProperties>
</file>